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DGPD\Oficina\PEF 2016\INFORMES TRIMESTRALES\PROEXES\TRIM 01_2017\"/>
    </mc:Choice>
  </mc:AlternateContent>
  <bookViews>
    <workbookView xWindow="0" yWindow="0" windowWidth="20490" windowHeight="7455"/>
  </bookViews>
  <sheets>
    <sheet name="3_Fmto InforFinanciero" sheetId="9" r:id="rId1"/>
    <sheet name="3_1 Fmto InforFinancieroDetalle" sheetId="11" r:id="rId2"/>
    <sheet name="Hoja1" sheetId="10" r:id="rId3"/>
  </sheets>
  <definedNames>
    <definedName name="_xlnm.Print_Area" localSheetId="1">'3_1 Fmto InforFinancieroDetalle'!$A$1:$L$80</definedName>
    <definedName name="_xlnm.Print_Area" localSheetId="0">'3_Fmto InforFinanciero'!$A$1:$T$89</definedName>
    <definedName name="_xlnm.Print_Titles" localSheetId="0">'3_Fmto InforFinanciero'!$1:$17</definedName>
  </definedNames>
  <calcPr calcId="152511"/>
</workbook>
</file>

<file path=xl/calcChain.xml><?xml version="1.0" encoding="utf-8"?>
<calcChain xmlns="http://schemas.openxmlformats.org/spreadsheetml/2006/main">
  <c r="F68" i="9" l="1"/>
  <c r="F67" i="9"/>
  <c r="F66" i="9"/>
  <c r="F65" i="9"/>
  <c r="F64" i="9"/>
  <c r="F63" i="9"/>
  <c r="F62" i="9"/>
  <c r="F61" i="9"/>
  <c r="F60" i="9"/>
  <c r="F59" i="9"/>
  <c r="F58" i="9"/>
  <c r="F57" i="9"/>
  <c r="F56" i="9"/>
  <c r="F55" i="9"/>
  <c r="F54" i="9"/>
  <c r="F53" i="9"/>
  <c r="E68" i="9" l="1"/>
  <c r="D68" i="9"/>
  <c r="K72" i="11" l="1"/>
  <c r="L72" i="11"/>
  <c r="H43" i="9"/>
  <c r="J42" i="11" l="1"/>
  <c r="M43" i="9"/>
  <c r="Q43" i="9" l="1"/>
  <c r="Q31" i="9"/>
  <c r="Q32" i="9"/>
  <c r="Q33" i="9"/>
  <c r="Q34" i="9"/>
  <c r="Q35" i="9"/>
  <c r="Q36" i="9"/>
  <c r="Q37" i="9"/>
  <c r="Q38" i="9"/>
  <c r="Q39" i="9"/>
  <c r="Q40" i="9"/>
  <c r="Q41" i="9"/>
  <c r="Q42" i="9"/>
  <c r="R42" i="9" s="1"/>
  <c r="Q30" i="9"/>
  <c r="R30" i="9"/>
  <c r="J56" i="11"/>
  <c r="J52" i="11"/>
  <c r="J58" i="11"/>
  <c r="J65" i="11"/>
  <c r="J68" i="11" l="1"/>
  <c r="J69" i="11"/>
  <c r="J63" i="11"/>
  <c r="J64" i="11"/>
  <c r="J66" i="11"/>
  <c r="J49" i="11"/>
  <c r="J50" i="11"/>
  <c r="J51" i="11"/>
  <c r="J53" i="11"/>
  <c r="J54" i="11"/>
  <c r="J55" i="11"/>
  <c r="J57" i="11"/>
  <c r="J38" i="11"/>
  <c r="J39" i="11"/>
  <c r="J40" i="11"/>
  <c r="J41" i="11"/>
  <c r="J43" i="11"/>
  <c r="J44" i="11"/>
  <c r="J31" i="11"/>
  <c r="J27" i="11"/>
  <c r="J28" i="11"/>
  <c r="J20" i="11"/>
  <c r="J21" i="11"/>
  <c r="J22" i="11"/>
  <c r="J23" i="11"/>
  <c r="J24" i="11"/>
  <c r="Q29" i="9"/>
  <c r="R29" i="9" s="1"/>
  <c r="S29" i="9" s="1"/>
  <c r="J62" i="11" l="1"/>
  <c r="J61" i="11"/>
  <c r="J60" i="11"/>
  <c r="J48" i="11"/>
  <c r="J47" i="11"/>
  <c r="J46" i="11"/>
  <c r="J37" i="11"/>
  <c r="J36" i="11"/>
  <c r="J35" i="11"/>
  <c r="J34" i="11"/>
  <c r="J33" i="11"/>
  <c r="J30" i="11"/>
  <c r="J26" i="11"/>
  <c r="J19" i="11"/>
  <c r="J72" i="11" l="1"/>
  <c r="R36" i="9"/>
  <c r="T36" i="9" s="1"/>
  <c r="R38" i="9"/>
  <c r="S38" i="9" s="1"/>
  <c r="R33" i="9"/>
  <c r="R34" i="9"/>
  <c r="S34" i="9" s="1"/>
  <c r="R35" i="9"/>
  <c r="R37" i="9"/>
  <c r="R32" i="9"/>
  <c r="J43" i="9"/>
  <c r="T35" i="9" l="1"/>
  <c r="S35" i="9"/>
  <c r="T37" i="9"/>
  <c r="S37" i="9"/>
  <c r="T33" i="9"/>
  <c r="S33" i="9"/>
  <c r="T32" i="9"/>
  <c r="S32" i="9"/>
  <c r="T38" i="9"/>
  <c r="T34" i="9"/>
  <c r="S36" i="9"/>
  <c r="L43" i="9"/>
  <c r="R43" i="9" s="1"/>
  <c r="S43" i="9" s="1"/>
  <c r="R31" i="9" l="1"/>
  <c r="R39" i="9"/>
  <c r="R40" i="9"/>
  <c r="R41" i="9"/>
  <c r="T42" i="9" l="1"/>
  <c r="S42" i="9"/>
  <c r="T41" i="9"/>
  <c r="S41" i="9"/>
  <c r="T40" i="9"/>
  <c r="S40" i="9"/>
  <c r="T39" i="9"/>
  <c r="S39" i="9"/>
  <c r="T30" i="9"/>
  <c r="S30" i="9"/>
  <c r="T31" i="9"/>
  <c r="S31" i="9"/>
  <c r="T29" i="9"/>
  <c r="T43" i="9" l="1"/>
  <c r="G22" i="9"/>
  <c r="G21" i="9"/>
  <c r="D23" i="9"/>
  <c r="E23" i="9"/>
  <c r="F23" i="9"/>
  <c r="C23" i="9"/>
  <c r="G23" i="9" l="1"/>
</calcChain>
</file>

<file path=xl/comments1.xml><?xml version="1.0" encoding="utf-8"?>
<comments xmlns="http://schemas.openxmlformats.org/spreadsheetml/2006/main">
  <authors>
    <author>ARMANDO MELENDEZ ORTEGA</author>
  </authors>
  <commentList>
    <comment ref="F17" authorId="0" shapeId="0">
      <text>
        <r>
          <rPr>
            <b/>
            <sz val="8"/>
            <color indexed="81"/>
            <rFont val="Tahoma"/>
            <family val="2"/>
          </rPr>
          <t>1. Equipamiento
2. Infraestructura académica (bienes muebles)
3. Materiales
4. Construcción</t>
        </r>
      </text>
    </comment>
  </commentList>
</comments>
</file>

<file path=xl/sharedStrings.xml><?xml version="1.0" encoding="utf-8"?>
<sst xmlns="http://schemas.openxmlformats.org/spreadsheetml/2006/main" count="349" uniqueCount="190">
  <si>
    <t>SUBSECRETARÍA DE EDUCACIÓN SUPERIOR</t>
  </si>
  <si>
    <t>DIRECCIÓN GENERAL DE EDUCACIÓN SUPERIOR UNIVERSITARIA</t>
  </si>
  <si>
    <t>MONTO POR EJERCER</t>
  </si>
  <si>
    <t>GRAN TOTAL</t>
  </si>
  <si>
    <t>DD/MM/AÑO</t>
  </si>
  <si>
    <t>No.</t>
  </si>
  <si>
    <t>1o.
15 de abril</t>
  </si>
  <si>
    <t>2o.
15 de julio</t>
  </si>
  <si>
    <t>3o.
15 de octubre</t>
  </si>
  <si>
    <t>Objetivo Particular</t>
  </si>
  <si>
    <t>Meta</t>
  </si>
  <si>
    <t>Acción</t>
  </si>
  <si>
    <t>Dirección de Planeación y Evaluación</t>
  </si>
  <si>
    <t>Fecha de actualización:</t>
  </si>
  <si>
    <t xml:space="preserve">DIRECTOR (A) DE PLANEACIÓN </t>
  </si>
  <si>
    <t>RECTOR (A)</t>
  </si>
  <si>
    <t>% de Avance del monto asignado</t>
  </si>
  <si>
    <t>Ejercicio Fiscal Reportado</t>
  </si>
  <si>
    <t>Trimestre</t>
  </si>
  <si>
    <t>Monto Ejercido</t>
  </si>
  <si>
    <t>TOTAL</t>
  </si>
  <si>
    <t>TESORERO (A) GENERAL Y/O ADMINISTRADOR (A) FINANZAS</t>
  </si>
  <si>
    <t>No. Acción</t>
  </si>
  <si>
    <t>R.F.C.</t>
  </si>
  <si>
    <t>No. de Folio</t>
  </si>
  <si>
    <t>Documento de Pago</t>
  </si>
  <si>
    <t>Costo Unitario</t>
  </si>
  <si>
    <t>Costo Total</t>
  </si>
  <si>
    <t>Tipo de Documento de Pago</t>
  </si>
  <si>
    <t>Monto por ejercer</t>
  </si>
  <si>
    <t>Cantidad</t>
  </si>
  <si>
    <t>Descripción de Obra (Construcción), Bienes o Servicios en Documento de Pago</t>
  </si>
  <si>
    <t>Obra (Construcción), Bienes o Servicios por  Adquirir</t>
  </si>
  <si>
    <t>Obra (Construcción), Bienes o Servicios Adquiridos</t>
  </si>
  <si>
    <t>Total</t>
  </si>
  <si>
    <t>(En Pesos)</t>
  </si>
  <si>
    <t>Equipamiento</t>
  </si>
  <si>
    <t>Rubro/Modalidad</t>
  </si>
  <si>
    <t>Modalidad A</t>
  </si>
  <si>
    <t>Modalidad B</t>
  </si>
  <si>
    <t>Modalidad C</t>
  </si>
  <si>
    <t>Modalidad D</t>
  </si>
  <si>
    <t>Obra</t>
  </si>
  <si>
    <t>Rubro</t>
  </si>
  <si>
    <t>Monto asignado por Rubro</t>
  </si>
  <si>
    <t>RESPONSABLE DEL ÓRGANO DE CONTROL INTERNO
(CONTRALORÍA)</t>
  </si>
  <si>
    <t>Cantidad / faltantes por adqurir</t>
  </si>
  <si>
    <t>Objeto de Gasto</t>
  </si>
  <si>
    <t>CONSIDERACIONES GENERALES</t>
  </si>
  <si>
    <t>Costo total del Proyecto 2016
(Por rubro y Modalidad)</t>
  </si>
  <si>
    <t>Recurso total asignado 2016</t>
  </si>
  <si>
    <t>INFORME PORMENORIZADO DEL ALCANCE DE METAS (Impacto Académico)
Presentarse el reporte de la meta académica alcanzada por la institución en el incremento de la matrícula obtenida por programa educativo beneficiado con la ejecución del Proyecto Ajustado apoyado con el ProExES 2016.</t>
  </si>
  <si>
    <t>INFORME TÉCNICO
Incluirse el listado de las Obras realizadas con recursos del ProExES 2016 indicando su avance físico y financiero.</t>
  </si>
  <si>
    <t>Nombre del Programa: Programa presupuestario Expansión de la Educación Media Superior y Superior (Educación Superior)</t>
  </si>
  <si>
    <t>Fecha de Documento de Pago</t>
  </si>
  <si>
    <t>- 3 .1  Formato Informe Financiero VI -</t>
  </si>
  <si>
    <t>PRODUCTOS FINANCIEROS GENERADOS EN EL TRIMESTRE QUE SE ESTA INFORMANDO
(Favor de indicar el monto relacionado con los productos financieros generados en el periodo reportado, así como describir el destino de los mismos por Acción).</t>
  </si>
  <si>
    <t>RECURSO COMPROMETIDO
(Enlistar de forma breve y específica, conforme se disponga, los documentos mediante los cuales la IES compromete la aplicación del 100% del recurso federal, adjuntando en formato electrónico copia del o los documentos relacionados).</t>
  </si>
  <si>
    <t>- 3.0  Formato Informe Financiero VI -</t>
  </si>
  <si>
    <t>En congruencia con el Convenio de apoyo financiero y lineamientos para la presentación de proyectos en el marco de éste Programa, en la adquisición, contratación de servicios de cualquier naturaleza o de bienes muebles adquridos, la institución se apegó a las normas, criterios y procedimientos previstos en la Ley de Adquisiciones, Arrendamientos y Servicios del Sector Público y la Ley de Obras Públicas y Servicios Relacionados con las mismas, ambas de carácter federal, que correspondan, así como sus respectivos reglamentos.</t>
  </si>
  <si>
    <t>SEGUIMIENTO DE INFORME FINANCIERO
(El presente Formato no debe ser modificado ni alterado en ninguno de sus apartados)</t>
  </si>
  <si>
    <t>NOTAS IMPORTANTES: 
La información proporcionada en éste Formato, en lo referente a los objetivos, metas y acciones para el logro del objetivo general descrito, así como al monto asignado en cada uno de los rubros, deberá ser consistente con el proyecto original apoyado, o en su caso, al proyecto ajustado y a los informes financieros reportados en trimestres anteriores. Asimismo, el monto asignado deberá corresponder al referido en el Convenio de colaboración correspondiente y los montos reportados en cada uno de los trimestres no deben ser acumulativos, por lo que deben reflejar el gasto específico de cada periodo en particular.
La información contenida en este formato y la documentación fuente, son responsabilidad de la institución quien la resguardará para cualquier aclaración a las instancias de fiscalización, Cámara de Diputados del H. Congreso de la Unión y SEP entre otros. Esta información debe coincidir con la publicada en la página web de la institución, la cual, al igual que la impresa tiene que estar debidamente firmada por los funcionarios correspondientes de la institución.</t>
  </si>
  <si>
    <t>RESPONSABLE DEL ÓRGANO DE CONTROL INTERNO, (CONTRALORÍA)</t>
  </si>
  <si>
    <t>Monto reportado en 2017
Trimestres</t>
  </si>
  <si>
    <t>4o. 
15 de enero de 2018</t>
  </si>
  <si>
    <t>TOTAL DEL MONTO EJERCIDO 2017</t>
  </si>
  <si>
    <t>Monto Ejercido en 2016</t>
  </si>
  <si>
    <t>TOTAL EJERCIDO ACUMULADO</t>
  </si>
  <si>
    <t>Nombre de la Institución: Universidad Autónoma de Aguascalientes</t>
  </si>
  <si>
    <t>Nombre del Proyecto General: Fortalecimiento de la infraestructura de la Universidad Autónoma de Aguascalientes para la atención del incremento y diversificación de la oferta educativa.</t>
  </si>
  <si>
    <t>Objetivo General: Habilitar y fortalecer la infraestructura de los diferentes laboratorios de la Universidad Autónoma de Aguascalientes a fin de atender el desarrollo de habilidades de los alumnos de los 15  programas educativos de reciente creación y que están en proceso de consolidación: Licenciaturas en Agronegocios, Biotecnología, Comercio Electrónico, Comercio Internacional, Logística Empresarial, Administración y Gestión Fiscal de PyMES, Ingeniería Automotriz, Biomédica, Robótica, Manufactura y Automatización Industrial, Energías Renovables, Diseño Mecánico, Licenciatura en Artes Escénicas, Licenciatura en Artes Cinematográficas y Audiovisuales y Licenciatura en Docencia del Francés y Español como Lengua Extranjera.</t>
  </si>
  <si>
    <t>1o. Trimestre 2017</t>
  </si>
  <si>
    <t>Dotar de la infraestructura necesaria para el desarrollo de las habilidades de los alumnos de la Licenciatura en Artes Escénicas y Licenciatura en Artes Cinematográficas y Audiovisuales</t>
  </si>
  <si>
    <t>1 Contar con el equipamiento necesario para el desarrollo de las habilidades de los alumnos de la Licenciatura de Artes Cinematográficas y Audiovisuales y la Licenciatura de Artes Escénicas</t>
  </si>
  <si>
    <t>1.1.1</t>
  </si>
  <si>
    <t>Adquisición del equipamiento necesario para la habilitación de los laboratorios de Producción y Edición de Cine del Centro de Ciencias de las Artes y la Cultura</t>
  </si>
  <si>
    <t>Dotar de la infraestructura necesaria para el desarrollo de habilidades de los 10  programas educativos que se imparten en el Campus Sur de reciente creación: Licenciaturas en Agronegocios, Comercio Electrónico, Logística Empresarial, Administración y Gestión Fiscal de PyMES, Ingeniería Automotriz, Biomédica, Robótica, Manufactura y Automatización Industrial, Energías Renovables y Diseño Mecánico.</t>
  </si>
  <si>
    <t>1 Contar con el equipamiento necesario para el desarrollo de habilidades en la impartición de las materias de apoyo que imparte el Centro de Ciencias Agropecuarias a los alumnos de la Licenciatura en Agronegocios</t>
  </si>
  <si>
    <t>2.1.1</t>
  </si>
  <si>
    <t>Adquisición del equipamiento necesario para la habilitación de los laboratorios del Centro de Ciencias Agropecuarias</t>
  </si>
  <si>
    <t>2 Contar con el equipamiento necesario para el desarrollo de habilidades de las Licenciaturas en Agronegocios, Comercio Electrónico, Logística Empresarial, Administración y Gestión Fiscal de PyMES</t>
  </si>
  <si>
    <t>2.2.1</t>
  </si>
  <si>
    <t>Adquisición del equipamiento necesario para la habilitación de los laboratorios del Centro de Ciencias Empresariales</t>
  </si>
  <si>
    <t>3 Contar con el equipamiento necesario para el desarrollo de habilidades de las Ingenierías: Automotriz, Biomédica, Robótica, Manufactura y Automatización Industrial, Energías Renovables y Diseño Mecánico.</t>
  </si>
  <si>
    <t>2.3.1</t>
  </si>
  <si>
    <t>Adquisición del equipamiento necesario para la habilitación del laboratorio Automotriz</t>
  </si>
  <si>
    <t>2.3.2</t>
  </si>
  <si>
    <t>Adquisición del equipamiento necesario para la habilitación del laboratorio de Energías Renovables</t>
  </si>
  <si>
    <t>2.3.3</t>
  </si>
  <si>
    <t>Adquisición del equipamiento necesario para la habilitación del laboratorio de Biomédica</t>
  </si>
  <si>
    <t>2.3.4</t>
  </si>
  <si>
    <t>Adquisición del equipamiento necesario para la habilitación del laboratorio de Robótica</t>
  </si>
  <si>
    <t>NO APLICA</t>
  </si>
  <si>
    <t>C.P. y M.F. NATALIA MAGDALENO RAMÍREZ</t>
  </si>
  <si>
    <t>M. EN A. JOSÉ ANTONIO MARTÍNEZ MURILLO</t>
  </si>
  <si>
    <t>DR. EN C. FRANCISCO JAVIER AVELAR GONZÁLEZ</t>
  </si>
  <si>
    <t>C.P. HÉCTOR EMILIO RUELAS DE LUNA</t>
  </si>
  <si>
    <t>Factura</t>
  </si>
  <si>
    <t>BSO140605G8A</t>
  </si>
  <si>
    <t>Exp Sekonic L-758 DR SEKONIC</t>
  </si>
  <si>
    <t>ASM071218CU3</t>
  </si>
  <si>
    <t>CONCENTRADOR OXIGENO 5LTS CON SENSOR</t>
  </si>
  <si>
    <t>CTE110502838</t>
  </si>
  <si>
    <t>A11935</t>
  </si>
  <si>
    <t>Scanner HP Scanjet Pro3000 S2 Sheet-feed</t>
  </si>
  <si>
    <t>MIC900425KFA</t>
  </si>
  <si>
    <t>Kit de herramientas manuales para manufactura de prototipos</t>
  </si>
  <si>
    <t>Fresadora y torno para metales</t>
  </si>
  <si>
    <t>Punteadora de Lámina</t>
  </si>
  <si>
    <t>Accesorios para torno y fresadora</t>
  </si>
  <si>
    <t>MAQ9211176Y8</t>
  </si>
  <si>
    <t>CFD58556</t>
  </si>
  <si>
    <t>Horno para tratamiento térmico</t>
  </si>
  <si>
    <t>Estación meteorológica</t>
  </si>
  <si>
    <t>INC100127T91</t>
  </si>
  <si>
    <t>Amperímetro de gancho</t>
  </si>
  <si>
    <t>Termómetro infrarrojo</t>
  </si>
  <si>
    <t>Medidor LCR</t>
  </si>
  <si>
    <t>BAPJ8511239I8</t>
  </si>
  <si>
    <t>Medidor de oxígeno disuelto</t>
  </si>
  <si>
    <t>AUMA7710211M3</t>
  </si>
  <si>
    <t>Espectromaster C-700R SEKONIC</t>
  </si>
  <si>
    <t>TARJETA COLOR CHECKER PASSPORT X-RITE</t>
  </si>
  <si>
    <t>CAMARAS DE VIDEO MARCA SONY</t>
  </si>
  <si>
    <t>EQUIPO DE SONIDO YAMAHA PASS 600</t>
  </si>
  <si>
    <t>EQUIPO DE ANESTESIA</t>
  </si>
  <si>
    <t>Servidor para laboratorio de cómputo</t>
  </si>
  <si>
    <t>Amperímetro multímetro tipo clamp con medidor de potencia integrado</t>
  </si>
  <si>
    <t>Controlador híbrido</t>
  </si>
  <si>
    <t>Colector solar</t>
  </si>
  <si>
    <t>Lockers para resguardo de herramientas</t>
  </si>
  <si>
    <t>Luminaria solar</t>
  </si>
  <si>
    <t>Kit de herramienta de corte para torno y fresadora CNC y manual</t>
  </si>
  <si>
    <t>Cortadora de discos</t>
  </si>
  <si>
    <t>Transmisión Automática</t>
  </si>
  <si>
    <t>Transmisión Estándar</t>
  </si>
  <si>
    <t>Máquina dobladora de tubos</t>
  </si>
  <si>
    <t>Cizalla</t>
  </si>
  <si>
    <t>Equipo de recepción ultrasónica</t>
  </si>
  <si>
    <t>Transductor ultrasónico</t>
  </si>
  <si>
    <t>Equipo para elaboración de muestras</t>
  </si>
  <si>
    <t>Robot Pionerr 3-DX o similar</t>
  </si>
  <si>
    <t>Lego Mindstorms EV3</t>
  </si>
  <si>
    <t>OAM941215RR0</t>
  </si>
  <si>
    <t>BUR0805198L6</t>
  </si>
  <si>
    <t>IKA040629AEA</t>
  </si>
  <si>
    <t>IN74</t>
  </si>
  <si>
    <t>ZHE141113947</t>
  </si>
  <si>
    <t>ROBX750506LS5</t>
  </si>
  <si>
    <t>COF091007M76</t>
  </si>
  <si>
    <t>ISA020104CQA</t>
  </si>
  <si>
    <t>CFDi4166</t>
  </si>
  <si>
    <t>GOGG630816FK5</t>
  </si>
  <si>
    <t>MELE8312232X9</t>
  </si>
  <si>
    <t>ALG791121I7A</t>
  </si>
  <si>
    <t>L12249</t>
  </si>
  <si>
    <t>IN75</t>
  </si>
  <si>
    <t>GME100903AJ1</t>
  </si>
  <si>
    <t>AG2253</t>
  </si>
  <si>
    <t>Controlador híbrido y Sistema fotovoltaico para interconexión con microinversor.</t>
  </si>
  <si>
    <t>L12796</t>
  </si>
  <si>
    <t>Generador Eólico</t>
  </si>
  <si>
    <t>Monitor de signos vitales (2) y Cama hospitalaria eléctrica (1)</t>
  </si>
  <si>
    <t>KIT DE ILUMINACION VT-200NK (200 WATTS) 3 UNIDADES</t>
  </si>
  <si>
    <t>L12399</t>
  </si>
  <si>
    <t>MATRÍCULA TOTAL DE ALUMNOS POR CICLO ESCOLAR</t>
  </si>
  <si>
    <t>Nombre del Programa Educativo</t>
  </si>
  <si>
    <t>CICLO 2015-2016</t>
  </si>
  <si>
    <t>CICLO 2016-2017</t>
  </si>
  <si>
    <t>Lic. en Artes Escénicas</t>
  </si>
  <si>
    <t>Lic. en Biotecnología</t>
  </si>
  <si>
    <t>Lic. en Comercio Electrónico</t>
  </si>
  <si>
    <t>Lic. en Docencia de Francés y Español como Lengua Extranjera</t>
  </si>
  <si>
    <t>Ing. Automotriz</t>
  </si>
  <si>
    <t>Ing. Biomédica</t>
  </si>
  <si>
    <t>Ing. Robótica</t>
  </si>
  <si>
    <t>Lic. en Agronegocios</t>
  </si>
  <si>
    <t>Lic. en Comercio Internacional</t>
  </si>
  <si>
    <t>Lic. en Artes Cinematográficas y Audiovisuales</t>
  </si>
  <si>
    <t>Ing. En Manufactura y Automatización Industrial</t>
  </si>
  <si>
    <t>Ing. en Energías Renovables</t>
  </si>
  <si>
    <t>Ing. en Diseño Mecánico</t>
  </si>
  <si>
    <t>Lic. en Logística Empresarial</t>
  </si>
  <si>
    <t>Lic. en Admón. y Gestión Fiscal de Pymes</t>
  </si>
  <si>
    <t>En los 15 programas educativos para los que se solicitó el apoyo, la institución incrementó su matrícula con 439 estudiantes en el ciclo escolar 2016-2017; esto es, que pasó de 2,297 alumnos del ciclo escolar 2015-2016 a 2,736 alumnos en el ciclo escolar 2016-2017, reflejando un aumento adicional de 116 alumnos, en comparación con los  2,620 proyectados para este ciclo escolar 2016-2017.</t>
  </si>
  <si>
    <t>Cabe señalar que este apoyo contribuye a fortalecer la infraestructura de los diferentes laboratorios de la Universidad Autónoma de Aguascalientes con los cuales se atiende el desarrollo de habilidades de los alumnos de los 15  programas educativos de reciente creación y que están en proceso de consolidación.</t>
  </si>
  <si>
    <t xml:space="preserve">Incremento obtenido </t>
  </si>
  <si>
    <t>1o Trimestre 2017</t>
  </si>
  <si>
    <t>El monto de los productos financieros acumulados por $ 221.43 se reintegrará a la Tesorería de la Federación (TESOFE).</t>
  </si>
  <si>
    <r>
      <t>El MONTO POR EJERCER reportado  por $19,844.27 se reintegrará a la Tesorería de la Federación (</t>
    </r>
    <r>
      <rPr>
        <sz val="9"/>
        <color theme="1"/>
        <rFont val="Calibri"/>
        <family val="2"/>
      </rPr>
      <t>TESOFE).</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</si>
</sst>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164" formatCode="_-* #,##0.00\ &quot;€&quot;_-;\-* #,##0.00\ &quot;€&quot;_-;_-* &quot;-&quot;??\ &quot;€&quot;_-;_-@_-"/>
    <numFmt numFmtId="165" formatCode="_-[$$-80A]* #,##0.00_-;\-[$$-80A]* #,##0.00_-;_-[$$-80A]* &quot;-&quot;??_-;_-@_-"/>
    <numFmt numFmtId="166" formatCode="#,##0.0"/>
    <numFmt numFmtId="167" formatCode="dd/mm/yyyy;@"/>
  </numFmts>
  <fonts count="21" x14ac:knownFonts="1">
    <font>
      <sz val="11"/>
      <color theme="1"/>
      <name val="Calibri"/>
      <family val="2"/>
      <scheme val="minor"/>
    </font>
    <font>
      <sz val="11"/>
      <color theme="1"/>
      <name val="Calibri"/>
      <family val="2"/>
      <scheme val="minor"/>
    </font>
    <font>
      <b/>
      <sz val="8"/>
      <color indexed="81"/>
      <name val="Tahoma"/>
      <family val="2"/>
    </font>
    <font>
      <sz val="10"/>
      <color indexed="8"/>
      <name val="Arial"/>
      <family val="2"/>
    </font>
    <font>
      <b/>
      <sz val="8"/>
      <name val="Arial"/>
      <family val="2"/>
    </font>
    <font>
      <sz val="8"/>
      <color theme="1"/>
      <name val="Arial"/>
      <family val="2"/>
    </font>
    <font>
      <b/>
      <sz val="10"/>
      <name val="Arial"/>
      <family val="2"/>
    </font>
    <font>
      <sz val="10"/>
      <color theme="1"/>
      <name val="Arial"/>
      <family val="2"/>
    </font>
    <font>
      <sz val="11"/>
      <color theme="1"/>
      <name val="Arial"/>
      <family val="2"/>
    </font>
    <font>
      <b/>
      <sz val="11"/>
      <name val="Arial"/>
      <family val="2"/>
    </font>
    <font>
      <b/>
      <sz val="9"/>
      <name val="Arial"/>
      <family val="2"/>
    </font>
    <font>
      <b/>
      <sz val="11"/>
      <color theme="1"/>
      <name val="Arial"/>
      <family val="2"/>
    </font>
    <font>
      <b/>
      <sz val="9"/>
      <color theme="1"/>
      <name val="Arial"/>
      <family val="2"/>
    </font>
    <font>
      <b/>
      <sz val="8"/>
      <color theme="1"/>
      <name val="Arial"/>
      <family val="2"/>
    </font>
    <font>
      <sz val="12"/>
      <color theme="1"/>
      <name val="Arial"/>
      <family val="2"/>
    </font>
    <font>
      <sz val="11"/>
      <name val="Arial"/>
      <family val="2"/>
    </font>
    <font>
      <sz val="8"/>
      <name val="Arial"/>
      <family val="2"/>
    </font>
    <font>
      <b/>
      <sz val="8"/>
      <color rgb="FFFF0000"/>
      <name val="Arial"/>
      <family val="2"/>
    </font>
    <font>
      <b/>
      <sz val="10"/>
      <color theme="1"/>
      <name val="Arial"/>
      <family val="2"/>
    </font>
    <font>
      <sz val="9"/>
      <color theme="1"/>
      <name val="Arial"/>
      <family val="2"/>
    </font>
    <font>
      <sz val="9"/>
      <color theme="1"/>
      <name val="Calibri"/>
      <family val="2"/>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2" tint="-0.499984740745262"/>
      </left>
      <right style="thin">
        <color theme="2" tint="-0.499984740745262"/>
      </right>
      <top style="thin">
        <color theme="2" tint="-0.499984740745262"/>
      </top>
      <bottom/>
      <diagonal/>
    </border>
    <border>
      <left style="thin">
        <color theme="2" tint="-0.499984740745262"/>
      </left>
      <right style="thin">
        <color theme="2" tint="-0.499984740745262"/>
      </right>
      <top/>
      <bottom style="thin">
        <color theme="2" tint="-0.499984740745262"/>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5">
    <xf numFmtId="0" fontId="0" fillId="0" borderId="0"/>
    <xf numFmtId="164" fontId="1" fillId="0" borderId="0" applyFont="0" applyFill="0" applyBorder="0" applyAlignment="0" applyProtection="0"/>
    <xf numFmtId="44" fontId="1" fillId="0" borderId="0" applyFont="0" applyFill="0" applyBorder="0" applyAlignment="0" applyProtection="0"/>
    <xf numFmtId="0" fontId="3" fillId="0" borderId="0"/>
    <xf numFmtId="9" fontId="1" fillId="0" borderId="0" applyFont="0" applyFill="0" applyBorder="0" applyAlignment="0" applyProtection="0"/>
  </cellStyleXfs>
  <cellXfs count="198">
    <xf numFmtId="0" fontId="0" fillId="0" borderId="0" xfId="0"/>
    <xf numFmtId="0" fontId="5" fillId="0" borderId="0" xfId="0" applyFont="1" applyAlignment="1">
      <alignment vertical="center"/>
    </xf>
    <xf numFmtId="0" fontId="8" fillId="0" borderId="0" xfId="0" applyFont="1" applyAlignment="1">
      <alignment vertical="center"/>
    </xf>
    <xf numFmtId="0" fontId="6" fillId="0" borderId="0" xfId="0" applyFont="1" applyFill="1" applyBorder="1" applyAlignment="1">
      <alignment vertical="center" wrapText="1"/>
    </xf>
    <xf numFmtId="0" fontId="5" fillId="0" borderId="0" xfId="0" applyFont="1" applyFill="1" applyAlignment="1">
      <alignment vertical="center"/>
    </xf>
    <xf numFmtId="0" fontId="11" fillId="0" borderId="0" xfId="0" applyFont="1" applyAlignment="1">
      <alignment vertical="center"/>
    </xf>
    <xf numFmtId="0" fontId="5" fillId="0" borderId="0" xfId="0" applyFont="1" applyBorder="1" applyAlignment="1">
      <alignment vertical="center"/>
    </xf>
    <xf numFmtId="0" fontId="13" fillId="0" borderId="2" xfId="0" applyFont="1" applyBorder="1" applyAlignment="1">
      <alignment vertical="center"/>
    </xf>
    <xf numFmtId="0" fontId="5" fillId="0" borderId="2" xfId="0" applyFont="1" applyBorder="1" applyAlignment="1">
      <alignment vertical="center"/>
    </xf>
    <xf numFmtId="0" fontId="5" fillId="0" borderId="4" xfId="0" applyFont="1" applyBorder="1" applyAlignment="1">
      <alignment vertical="center"/>
    </xf>
    <xf numFmtId="0" fontId="13" fillId="3" borderId="1" xfId="0" applyFont="1" applyFill="1" applyBorder="1" applyAlignment="1">
      <alignment horizontal="center" vertical="center" wrapText="1"/>
    </xf>
    <xf numFmtId="0" fontId="13" fillId="0" borderId="1" xfId="0" applyFont="1" applyBorder="1" applyAlignment="1">
      <alignment horizontal="center" vertical="center"/>
    </xf>
    <xf numFmtId="0" fontId="4" fillId="3" borderId="1" xfId="0" applyFont="1" applyFill="1" applyBorder="1" applyAlignment="1">
      <alignment horizontal="center" vertical="center" wrapText="1"/>
    </xf>
    <xf numFmtId="0" fontId="5" fillId="0" borderId="0" xfId="0" applyFont="1" applyBorder="1" applyAlignment="1">
      <alignment vertical="center" wrapText="1"/>
    </xf>
    <xf numFmtId="0" fontId="13" fillId="0" borderId="0" xfId="0" applyFont="1" applyBorder="1" applyAlignment="1">
      <alignment horizontal="center" vertical="center" wrapText="1"/>
    </xf>
    <xf numFmtId="0" fontId="13" fillId="0" borderId="0" xfId="0" applyFont="1" applyBorder="1" applyAlignment="1">
      <alignment vertical="center" wrapText="1"/>
    </xf>
    <xf numFmtId="0" fontId="14" fillId="0" borderId="0" xfId="0" applyFont="1" applyAlignment="1">
      <alignment horizontal="left" vertical="center"/>
    </xf>
    <xf numFmtId="0" fontId="5" fillId="0" borderId="0" xfId="0" applyFont="1" applyBorder="1" applyAlignment="1">
      <alignment horizontal="center" vertical="center"/>
    </xf>
    <xf numFmtId="0" fontId="6" fillId="0" borderId="10" xfId="3" applyNumberFormat="1" applyFont="1" applyFill="1" applyBorder="1" applyAlignment="1">
      <alignment horizontal="center" vertical="center" wrapText="1"/>
    </xf>
    <xf numFmtId="166" fontId="15" fillId="0" borderId="10" xfId="0" applyNumberFormat="1" applyFont="1" applyFill="1" applyBorder="1" applyAlignment="1">
      <alignment horizontal="right" vertical="center"/>
    </xf>
    <xf numFmtId="166" fontId="9" fillId="0" borderId="10" xfId="0" applyNumberFormat="1" applyFont="1" applyFill="1" applyBorder="1" applyAlignment="1">
      <alignment vertical="center"/>
    </xf>
    <xf numFmtId="0" fontId="6" fillId="0" borderId="9" xfId="3" applyNumberFormat="1" applyFont="1" applyFill="1" applyBorder="1" applyAlignment="1">
      <alignment horizontal="center" vertical="center" wrapText="1"/>
    </xf>
    <xf numFmtId="166" fontId="15" fillId="0" borderId="9" xfId="0" applyNumberFormat="1" applyFont="1" applyFill="1" applyBorder="1" applyAlignment="1">
      <alignment horizontal="right" vertical="center"/>
    </xf>
    <xf numFmtId="0" fontId="6" fillId="0" borderId="1" xfId="3" applyNumberFormat="1" applyFont="1" applyFill="1" applyBorder="1" applyAlignment="1">
      <alignment horizontal="center" vertical="center" wrapText="1"/>
    </xf>
    <xf numFmtId="166" fontId="9" fillId="0" borderId="1" xfId="0" applyNumberFormat="1" applyFont="1" applyFill="1" applyBorder="1" applyAlignment="1">
      <alignment vertical="center"/>
    </xf>
    <xf numFmtId="0" fontId="16" fillId="0" borderId="0" xfId="0" applyFont="1" applyAlignment="1">
      <alignment vertical="center"/>
    </xf>
    <xf numFmtId="0" fontId="16" fillId="0" borderId="0" xfId="0" applyFont="1" applyFill="1" applyAlignment="1">
      <alignment vertical="center"/>
    </xf>
    <xf numFmtId="0" fontId="5"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0" xfId="0" applyFont="1" applyBorder="1" applyAlignment="1">
      <alignment horizontal="left" vertical="center" wrapText="1"/>
    </xf>
    <xf numFmtId="0" fontId="13" fillId="0" borderId="6" xfId="0" applyFont="1" applyBorder="1" applyAlignment="1">
      <alignment horizontal="center" vertical="center" wrapText="1"/>
    </xf>
    <xf numFmtId="165" fontId="13" fillId="0" borderId="2" xfId="1" applyNumberFormat="1" applyFont="1" applyBorder="1" applyAlignment="1">
      <alignment horizontal="center" vertical="center" wrapText="1"/>
    </xf>
    <xf numFmtId="4" fontId="5" fillId="0" borderId="2" xfId="0" applyNumberFormat="1" applyFont="1" applyBorder="1" applyAlignment="1">
      <alignment horizontal="center" vertical="center" wrapText="1"/>
    </xf>
    <xf numFmtId="4" fontId="5" fillId="0" borderId="1" xfId="0" applyNumberFormat="1" applyFont="1" applyBorder="1" applyAlignment="1">
      <alignment vertical="center" wrapText="1"/>
    </xf>
    <xf numFmtId="4" fontId="13" fillId="0" borderId="1" xfId="1" applyNumberFormat="1" applyFont="1" applyBorder="1" applyAlignment="1">
      <alignment horizontal="center" vertical="center" wrapText="1"/>
    </xf>
    <xf numFmtId="4" fontId="13" fillId="0" borderId="1" xfId="0" applyNumberFormat="1" applyFont="1" applyBorder="1" applyAlignment="1">
      <alignment vertical="center" wrapText="1"/>
    </xf>
    <xf numFmtId="4" fontId="13" fillId="0" borderId="1" xfId="0" applyNumberFormat="1" applyFont="1" applyBorder="1" applyAlignment="1">
      <alignment horizontal="center" vertical="center" wrapText="1"/>
    </xf>
    <xf numFmtId="10" fontId="17" fillId="0" borderId="0" xfId="0" applyNumberFormat="1" applyFont="1" applyAlignment="1">
      <alignment vertical="center"/>
    </xf>
    <xf numFmtId="10" fontId="5" fillId="0" borderId="0" xfId="0" applyNumberFormat="1" applyFont="1" applyAlignment="1">
      <alignment vertical="center"/>
    </xf>
    <xf numFmtId="0" fontId="5" fillId="0" borderId="0" xfId="0" applyFont="1" applyBorder="1" applyAlignment="1">
      <alignment horizontal="center" vertical="center" wrapText="1"/>
    </xf>
    <xf numFmtId="0" fontId="5" fillId="0" borderId="0" xfId="0" applyFont="1" applyAlignment="1">
      <alignment vertical="center" wrapText="1"/>
    </xf>
    <xf numFmtId="0" fontId="13" fillId="0" borderId="4" xfId="0" applyFont="1" applyBorder="1" applyAlignment="1">
      <alignment horizontal="center" vertical="center" wrapText="1"/>
    </xf>
    <xf numFmtId="0" fontId="7" fillId="0" borderId="0" xfId="0" applyFont="1" applyAlignment="1">
      <alignment vertical="center" wrapText="1"/>
    </xf>
    <xf numFmtId="0" fontId="11" fillId="0" borderId="0" xfId="0" quotePrefix="1" applyFont="1" applyAlignment="1"/>
    <xf numFmtId="0" fontId="11" fillId="0" borderId="0" xfId="0" applyFont="1" applyAlignment="1"/>
    <xf numFmtId="0" fontId="8" fillId="0" borderId="0" xfId="0" applyFont="1"/>
    <xf numFmtId="0" fontId="5" fillId="0" borderId="0" xfId="0" applyFont="1"/>
    <xf numFmtId="0" fontId="5" fillId="0" borderId="0" xfId="0" applyFont="1" applyBorder="1" applyAlignment="1"/>
    <xf numFmtId="0" fontId="13" fillId="0" borderId="2" xfId="0" applyFont="1" applyBorder="1" applyAlignment="1"/>
    <xf numFmtId="0" fontId="5" fillId="0" borderId="2" xfId="0" applyFont="1" applyBorder="1" applyAlignment="1"/>
    <xf numFmtId="0" fontId="13" fillId="0" borderId="4" xfId="0" applyFont="1" applyBorder="1" applyAlignment="1">
      <alignment vertical="center" wrapText="1"/>
    </xf>
    <xf numFmtId="0" fontId="13" fillId="0" borderId="4" xfId="0" applyFont="1" applyBorder="1" applyAlignment="1">
      <alignment wrapText="1"/>
    </xf>
    <xf numFmtId="0" fontId="13" fillId="0" borderId="0" xfId="0" applyFont="1" applyBorder="1" applyAlignment="1">
      <alignment wrapText="1"/>
    </xf>
    <xf numFmtId="0" fontId="16" fillId="0" borderId="0" xfId="0" applyFont="1" applyBorder="1"/>
    <xf numFmtId="0" fontId="16" fillId="0" borderId="0" xfId="0" applyFont="1"/>
    <xf numFmtId="0" fontId="16" fillId="0" borderId="0" xfId="0" applyFont="1" applyFill="1"/>
    <xf numFmtId="0" fontId="5" fillId="0" borderId="2" xfId="0" applyFont="1" applyBorder="1" applyAlignment="1">
      <alignment horizontal="center" wrapText="1"/>
    </xf>
    <xf numFmtId="0" fontId="13" fillId="0" borderId="2" xfId="0" applyFont="1" applyBorder="1" applyAlignment="1">
      <alignment horizontal="left" vertical="center" wrapText="1"/>
    </xf>
    <xf numFmtId="0" fontId="5" fillId="0" borderId="0" xfId="0" applyFont="1" applyBorder="1"/>
    <xf numFmtId="0" fontId="8" fillId="0" borderId="0" xfId="0" applyFont="1" applyBorder="1"/>
    <xf numFmtId="0" fontId="5" fillId="0" borderId="1" xfId="0" applyFont="1" applyBorder="1" applyAlignment="1">
      <alignment horizontal="center" wrapText="1"/>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4" fontId="4" fillId="2" borderId="1" xfId="0" applyNumberFormat="1" applyFont="1" applyFill="1" applyBorder="1" applyAlignment="1"/>
    <xf numFmtId="4" fontId="4" fillId="2" borderId="1" xfId="0" applyNumberFormat="1" applyFont="1" applyFill="1" applyBorder="1"/>
    <xf numFmtId="10" fontId="17" fillId="0" borderId="0" xfId="0" applyNumberFormat="1" applyFont="1"/>
    <xf numFmtId="0" fontId="9" fillId="0" borderId="0" xfId="0" applyFont="1" applyBorder="1" applyAlignment="1">
      <alignment vertical="center" wrapText="1"/>
    </xf>
    <xf numFmtId="0" fontId="13" fillId="0" borderId="0" xfId="0" applyFont="1" applyBorder="1" applyAlignment="1">
      <alignment horizontal="center" wrapText="1"/>
    </xf>
    <xf numFmtId="0" fontId="7" fillId="0" borderId="0" xfId="0" applyFont="1"/>
    <xf numFmtId="0" fontId="13" fillId="0" borderId="0" xfId="0" applyFont="1" applyBorder="1" applyAlignment="1">
      <alignment vertical="center"/>
    </xf>
    <xf numFmtId="0" fontId="13" fillId="0" borderId="0" xfId="0" applyFont="1" applyBorder="1" applyAlignment="1">
      <alignment horizontal="center" vertical="center"/>
    </xf>
    <xf numFmtId="0" fontId="5" fillId="0" borderId="11" xfId="0" applyFont="1" applyBorder="1" applyAlignment="1">
      <alignment horizontal="center" vertical="center" wrapText="1"/>
    </xf>
    <xf numFmtId="0" fontId="5" fillId="0" borderId="6" xfId="0" applyFont="1" applyBorder="1" applyAlignment="1">
      <alignment horizontal="center" vertical="center" wrapText="1"/>
    </xf>
    <xf numFmtId="4" fontId="5" fillId="0" borderId="3" xfId="0" applyNumberFormat="1" applyFont="1" applyBorder="1" applyAlignment="1">
      <alignment horizontal="center" vertical="center" wrapText="1"/>
    </xf>
    <xf numFmtId="4" fontId="5" fillId="0" borderId="1" xfId="0" applyNumberFormat="1" applyFont="1" applyBorder="1" applyAlignment="1">
      <alignment horizontal="center" vertical="center" wrapText="1"/>
    </xf>
    <xf numFmtId="0" fontId="5" fillId="0" borderId="2" xfId="0" applyFont="1" applyBorder="1" applyAlignment="1">
      <alignment horizontal="center" vertical="center"/>
    </xf>
    <xf numFmtId="0" fontId="13" fillId="3" borderId="1" xfId="0" applyFont="1" applyFill="1" applyBorder="1" applyAlignment="1">
      <alignment horizontal="center" vertical="center" wrapText="1"/>
    </xf>
    <xf numFmtId="4" fontId="13" fillId="0" borderId="1" xfId="0" applyNumberFormat="1" applyFont="1" applyBorder="1" applyAlignment="1">
      <alignment horizontal="center" vertical="center" wrapText="1"/>
    </xf>
    <xf numFmtId="0" fontId="13" fillId="0" borderId="3" xfId="0" applyFont="1" applyBorder="1" applyAlignment="1">
      <alignment vertical="center"/>
    </xf>
    <xf numFmtId="0" fontId="4" fillId="0" borderId="0" xfId="0" applyFont="1" applyFill="1" applyBorder="1" applyAlignment="1">
      <alignment horizontal="center" vertical="center" wrapText="1"/>
    </xf>
    <xf numFmtId="4" fontId="5" fillId="0" borderId="1" xfId="0" applyNumberFormat="1" applyFont="1" applyBorder="1" applyAlignment="1">
      <alignment horizontal="center" vertical="center" wrapText="1"/>
    </xf>
    <xf numFmtId="4" fontId="5" fillId="0" borderId="1" xfId="0" applyNumberFormat="1" applyFont="1" applyBorder="1" applyAlignment="1">
      <alignment horizontal="center" vertical="center" wrapText="1"/>
    </xf>
    <xf numFmtId="10" fontId="5" fillId="0" borderId="1" xfId="4" applyNumberFormat="1" applyFont="1" applyBorder="1" applyAlignment="1">
      <alignment horizontal="center" vertical="center" wrapText="1"/>
    </xf>
    <xf numFmtId="10" fontId="13" fillId="0" borderId="1" xfId="4" applyNumberFormat="1" applyFont="1" applyBorder="1" applyAlignment="1">
      <alignment horizontal="center" vertical="center" wrapText="1"/>
    </xf>
    <xf numFmtId="0" fontId="19" fillId="0" borderId="0" xfId="0" applyFont="1" applyAlignment="1">
      <alignment vertical="center"/>
    </xf>
    <xf numFmtId="0" fontId="19" fillId="0" borderId="0" xfId="0" applyFont="1" applyAlignment="1">
      <alignment horizontal="center" vertical="center"/>
    </xf>
    <xf numFmtId="0" fontId="13" fillId="0" borderId="1" xfId="0" applyFont="1" applyFill="1" applyBorder="1" applyAlignment="1">
      <alignment horizontal="left" vertical="center" wrapText="1"/>
    </xf>
    <xf numFmtId="0" fontId="7" fillId="0" borderId="0" xfId="0" applyFont="1" applyAlignment="1">
      <alignment vertical="center"/>
    </xf>
    <xf numFmtId="4" fontId="13" fillId="0" borderId="1" xfId="1" applyNumberFormat="1" applyFont="1" applyFill="1" applyBorder="1" applyAlignment="1">
      <alignment horizontal="center" vertical="center" wrapText="1"/>
    </xf>
    <xf numFmtId="0" fontId="5" fillId="0" borderId="1" xfId="0" applyFont="1" applyFill="1" applyBorder="1" applyAlignment="1">
      <alignment horizontal="center" wrapText="1"/>
    </xf>
    <xf numFmtId="14"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0" fontId="8" fillId="0" borderId="0" xfId="0" applyFont="1" applyFill="1"/>
    <xf numFmtId="0" fontId="13" fillId="3"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 fontId="5" fillId="0" borderId="1" xfId="0" applyNumberFormat="1" applyFont="1" applyFill="1" applyBorder="1" applyAlignment="1">
      <alignment vertical="center" wrapText="1"/>
    </xf>
    <xf numFmtId="4" fontId="4" fillId="0" borderId="2" xfId="0" applyNumberFormat="1" applyFont="1" applyFill="1" applyBorder="1" applyAlignment="1">
      <alignment horizontal="center" vertical="center"/>
    </xf>
    <xf numFmtId="4" fontId="13" fillId="0" borderId="5" xfId="0" applyNumberFormat="1" applyFont="1" applyFill="1" applyBorder="1" applyAlignment="1">
      <alignment vertical="center" wrapText="1"/>
    </xf>
    <xf numFmtId="0" fontId="5" fillId="0" borderId="16"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12" xfId="0" applyFont="1" applyFill="1" applyBorder="1" applyAlignment="1">
      <alignment horizontal="left" vertical="center" wrapText="1"/>
    </xf>
    <xf numFmtId="49" fontId="5" fillId="0" borderId="1" xfId="0" applyNumberFormat="1" applyFont="1" applyBorder="1" applyAlignment="1">
      <alignment horizontal="center" vertical="center" wrapText="1"/>
    </xf>
    <xf numFmtId="3" fontId="13" fillId="0" borderId="1" xfId="0" applyNumberFormat="1" applyFont="1" applyFill="1" applyBorder="1" applyAlignment="1">
      <alignment horizontal="center" vertical="center" wrapText="1"/>
    </xf>
    <xf numFmtId="0" fontId="13" fillId="0" borderId="0" xfId="0" applyFont="1" applyFill="1" applyBorder="1" applyAlignment="1">
      <alignment horizontal="right" vertical="center" wrapText="1"/>
    </xf>
    <xf numFmtId="0" fontId="10" fillId="2"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0" xfId="0" applyFont="1" applyFill="1" applyBorder="1" applyAlignment="1">
      <alignment horizontal="center" vertical="center"/>
    </xf>
    <xf numFmtId="0" fontId="4" fillId="3" borderId="11" xfId="0" applyFont="1" applyFill="1" applyBorder="1" applyAlignment="1">
      <alignment horizontal="center" vertical="center" wrapText="1"/>
    </xf>
    <xf numFmtId="0" fontId="4" fillId="3" borderId="6" xfId="0"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0" fontId="13" fillId="3" borderId="1" xfId="0" applyFont="1" applyFill="1" applyBorder="1" applyAlignment="1">
      <alignment horizontal="center" vertical="center" wrapText="1"/>
    </xf>
    <xf numFmtId="4" fontId="5" fillId="0" borderId="5" xfId="0" applyNumberFormat="1" applyFont="1" applyFill="1" applyBorder="1" applyAlignment="1">
      <alignment horizontal="center" vertical="center" wrapText="1"/>
    </xf>
    <xf numFmtId="4" fontId="5" fillId="0" borderId="3" xfId="0" applyNumberFormat="1" applyFont="1" applyFill="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4" fontId="13" fillId="0" borderId="7" xfId="0" applyNumberFormat="1" applyFont="1" applyFill="1" applyBorder="1" applyAlignment="1">
      <alignment horizontal="left" vertical="center" wrapText="1"/>
    </xf>
    <xf numFmtId="4" fontId="13" fillId="0" borderId="8" xfId="0" applyNumberFormat="1" applyFont="1" applyFill="1" applyBorder="1" applyAlignment="1">
      <alignment horizontal="left" vertical="center" wrapText="1"/>
    </xf>
    <xf numFmtId="4" fontId="5"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0" fontId="4" fillId="0" borderId="1" xfId="0" applyFont="1" applyFill="1" applyBorder="1" applyAlignment="1">
      <alignment horizontal="center" vertical="center"/>
    </xf>
    <xf numFmtId="0" fontId="13" fillId="0" borderId="4" xfId="0" applyFont="1" applyBorder="1" applyAlignment="1">
      <alignment horizontal="center" vertical="center" wrapText="1"/>
    </xf>
    <xf numFmtId="0" fontId="5" fillId="0" borderId="1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4" xfId="0" applyFont="1" applyFill="1" applyBorder="1" applyAlignment="1">
      <alignment horizontal="left" vertical="center" wrapText="1"/>
    </xf>
    <xf numFmtId="4" fontId="13"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5" fillId="0" borderId="1" xfId="0" applyFont="1" applyBorder="1" applyAlignment="1">
      <alignment horizontal="center" vertical="center" wrapText="1"/>
    </xf>
    <xf numFmtId="0" fontId="19" fillId="0" borderId="6" xfId="0" applyFont="1" applyBorder="1" applyAlignment="1">
      <alignment horizontal="center" vertical="center"/>
    </xf>
    <xf numFmtId="0" fontId="5" fillId="0" borderId="1"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11" fillId="0" borderId="0" xfId="0" quotePrefix="1" applyFont="1" applyAlignment="1">
      <alignment horizontal="center" vertical="center"/>
    </xf>
    <xf numFmtId="0" fontId="13" fillId="0" borderId="5"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9" fillId="2" borderId="5"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6" fillId="0" borderId="0" xfId="0" applyFont="1" applyAlignment="1">
      <alignment horizontal="right" vertical="center"/>
    </xf>
    <xf numFmtId="0" fontId="10" fillId="0" borderId="0" xfId="0" applyFont="1" applyAlignment="1">
      <alignment horizontal="right" vertical="center"/>
    </xf>
    <xf numFmtId="0" fontId="12" fillId="0" borderId="0" xfId="0" applyFont="1" applyAlignment="1">
      <alignment horizontal="center" vertical="center"/>
    </xf>
    <xf numFmtId="0" fontId="12" fillId="0" borderId="0" xfId="0" applyFont="1" applyAlignment="1">
      <alignment horizontal="center" vertical="center" wrapText="1"/>
    </xf>
    <xf numFmtId="0" fontId="13" fillId="0" borderId="5" xfId="0" applyFont="1" applyBorder="1" applyAlignment="1">
      <alignment vertical="center"/>
    </xf>
    <xf numFmtId="0" fontId="13" fillId="0" borderId="3" xfId="0" applyFont="1" applyBorder="1" applyAlignment="1">
      <alignment vertical="center"/>
    </xf>
    <xf numFmtId="167" fontId="5" fillId="0" borderId="1" xfId="0" applyNumberFormat="1" applyFont="1" applyFill="1" applyBorder="1" applyAlignment="1">
      <alignment horizontal="center" vertical="center"/>
    </xf>
    <xf numFmtId="0" fontId="5" fillId="0" borderId="4" xfId="0" applyFont="1" applyBorder="1" applyAlignment="1">
      <alignment horizontal="center" vertical="center"/>
    </xf>
    <xf numFmtId="0" fontId="13" fillId="0" borderId="1" xfId="0" applyFont="1" applyBorder="1" applyAlignment="1">
      <alignment vertical="center"/>
    </xf>
    <xf numFmtId="0" fontId="5" fillId="0" borderId="1" xfId="0" applyFont="1" applyBorder="1" applyAlignment="1">
      <alignment vertical="center"/>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2" xfId="0" applyFont="1" applyBorder="1" applyAlignment="1">
      <alignment horizontal="center" vertical="center"/>
    </xf>
    <xf numFmtId="0" fontId="13" fillId="0" borderId="6"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4" fontId="13" fillId="0" borderId="7" xfId="0" applyNumberFormat="1" applyFont="1" applyBorder="1" applyAlignment="1">
      <alignment horizontal="left" vertical="center" wrapText="1"/>
    </xf>
    <xf numFmtId="4" fontId="13" fillId="0" borderId="8" xfId="0" applyNumberFormat="1" applyFont="1" applyBorder="1" applyAlignment="1">
      <alignment horizontal="left"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5" xfId="0" applyFont="1" applyBorder="1" applyAlignment="1">
      <alignment horizontal="center" vertical="center" wrapText="1"/>
    </xf>
    <xf numFmtId="0" fontId="13" fillId="0" borderId="15" xfId="0" applyFont="1" applyBorder="1" applyAlignment="1">
      <alignment horizontal="center" vertical="center" wrapText="1"/>
    </xf>
    <xf numFmtId="0" fontId="4" fillId="0" borderId="1" xfId="0" applyFont="1" applyBorder="1" applyAlignment="1">
      <alignment horizontal="left" vertical="center" wrapText="1"/>
    </xf>
    <xf numFmtId="0" fontId="13" fillId="0" borderId="4" xfId="0" applyFont="1" applyBorder="1" applyAlignment="1">
      <alignment horizontal="center" vertical="center"/>
    </xf>
    <xf numFmtId="0" fontId="6" fillId="0" borderId="0" xfId="0" applyFont="1" applyFill="1" applyBorder="1" applyAlignment="1">
      <alignment horizontal="left" vertical="center" wrapText="1"/>
    </xf>
    <xf numFmtId="0" fontId="18" fillId="0" borderId="0" xfId="0" quotePrefix="1" applyFont="1" applyAlignment="1">
      <alignment horizontal="center"/>
    </xf>
    <xf numFmtId="0" fontId="18" fillId="0" borderId="0" xfId="0" quotePrefix="1" applyFont="1" applyAlignment="1">
      <alignment horizontal="right"/>
    </xf>
    <xf numFmtId="0" fontId="12" fillId="0" borderId="0" xfId="0" quotePrefix="1" applyFont="1" applyAlignment="1">
      <alignment horizontal="right"/>
    </xf>
    <xf numFmtId="0" fontId="4" fillId="0" borderId="5" xfId="0" applyFont="1" applyFill="1" applyBorder="1" applyAlignment="1">
      <alignment horizontal="center"/>
    </xf>
    <xf numFmtId="0" fontId="4" fillId="0" borderId="2" xfId="0" applyFont="1" applyFill="1" applyBorder="1" applyAlignment="1">
      <alignment horizontal="center"/>
    </xf>
    <xf numFmtId="0" fontId="4" fillId="3" borderId="5"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13" fillId="0" borderId="5" xfId="0" applyFont="1" applyBorder="1" applyAlignment="1">
      <alignment horizontal="left"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2" fillId="0" borderId="0" xfId="0" quotePrefix="1" applyFont="1" applyAlignment="1">
      <alignment horizontal="center"/>
    </xf>
    <xf numFmtId="0" fontId="13" fillId="0" borderId="1" xfId="0" applyFont="1" applyBorder="1" applyAlignment="1"/>
    <xf numFmtId="0" fontId="5" fillId="0" borderId="4" xfId="0" applyFont="1" applyBorder="1" applyAlignment="1">
      <alignment horizontal="center"/>
    </xf>
    <xf numFmtId="0" fontId="12" fillId="0" borderId="0" xfId="0" quotePrefix="1" applyFont="1" applyAlignment="1">
      <alignment horizontal="center" wrapText="1"/>
    </xf>
    <xf numFmtId="0" fontId="13" fillId="0" borderId="5" xfId="0" applyFont="1"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13" fillId="0" borderId="6"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cellXfs>
  <cellStyles count="5">
    <cellStyle name="Moneda" xfId="1" builtinId="4"/>
    <cellStyle name="Moneda 2" xfId="2"/>
    <cellStyle name="Normal" xfId="0" builtinId="0"/>
    <cellStyle name="Normal_Hoja1" xfId="3"/>
    <cellStyle name="Porcentaje"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11905</xdr:colOff>
      <xdr:row>0</xdr:row>
      <xdr:rowOff>14</xdr:rowOff>
    </xdr:from>
    <xdr:to>
      <xdr:col>2</xdr:col>
      <xdr:colOff>464342</xdr:colOff>
      <xdr:row>5</xdr:row>
      <xdr:rowOff>158748</xdr:rowOff>
    </xdr:to>
    <xdr:pic>
      <xdr:nvPicPr>
        <xdr:cNvPr id="5" name="4 Imagen" descr="C:\Users\juan.hernandez\Desktop\FormatoPapeleria\HORIZONTAL\SEP_horizontal_ALTA-01.jp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715" b="36956"/>
        <a:stretch/>
      </xdr:blipFill>
      <xdr:spPr bwMode="auto">
        <a:xfrm>
          <a:off x="11905" y="14"/>
          <a:ext cx="2917031" cy="1099328"/>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915457</xdr:colOff>
      <xdr:row>4</xdr:row>
      <xdr:rowOff>214297</xdr:rowOff>
    </xdr:to>
    <xdr:pic>
      <xdr:nvPicPr>
        <xdr:cNvPr id="5" name="4 Imagen" descr="C:\Users\juan.hernandez\Desktop\FormatoPapeleria\HORIZONTAL\SEP_horizontal_ALTA-01.jp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715" b="36956"/>
        <a:stretch/>
      </xdr:blipFill>
      <xdr:spPr bwMode="auto">
        <a:xfrm>
          <a:off x="0" y="0"/>
          <a:ext cx="2619374" cy="976297"/>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0"/>
  <sheetViews>
    <sheetView tabSelected="1" topLeftCell="A62" zoomScaleNormal="100" workbookViewId="0">
      <selection activeCell="A81" sqref="A81:T81"/>
    </sheetView>
  </sheetViews>
  <sheetFormatPr baseColWidth="10" defaultRowHeight="14.25" x14ac:dyDescent="0.25"/>
  <cols>
    <col min="1" max="1" width="4.7109375" style="2" customWidth="1"/>
    <col min="2" max="2" width="32.28515625" style="2" customWidth="1"/>
    <col min="3" max="3" width="14.28515625" style="2" customWidth="1"/>
    <col min="4" max="5" width="14.85546875" style="2" customWidth="1"/>
    <col min="6" max="6" width="18.7109375" style="2" customWidth="1"/>
    <col min="7" max="7" width="13.140625" style="2" customWidth="1"/>
    <col min="8" max="8" width="14.7109375" style="2" customWidth="1"/>
    <col min="9" max="9" width="11" style="2" customWidth="1"/>
    <col min="10" max="10" width="10" style="2" customWidth="1"/>
    <col min="11" max="11" width="7.85546875" style="2" customWidth="1"/>
    <col min="12" max="12" width="15.140625" style="2" customWidth="1"/>
    <col min="13" max="13" width="14.42578125" style="2" customWidth="1"/>
    <col min="14" max="14" width="15.28515625" style="2" customWidth="1"/>
    <col min="15" max="16" width="15.85546875" style="2" customWidth="1"/>
    <col min="17" max="17" width="20.5703125" style="2" customWidth="1"/>
    <col min="18" max="18" width="18.5703125" style="2" customWidth="1"/>
    <col min="19" max="19" width="13.5703125" style="2" customWidth="1"/>
    <col min="20" max="20" width="10.28515625" style="2" customWidth="1"/>
    <col min="21" max="16384" width="11.42578125" style="2"/>
  </cols>
  <sheetData>
    <row r="1" spans="1:27" ht="15" x14ac:dyDescent="0.25">
      <c r="A1" s="145" t="s">
        <v>58</v>
      </c>
      <c r="B1" s="145"/>
      <c r="C1" s="145"/>
      <c r="D1" s="145"/>
      <c r="E1" s="145"/>
      <c r="F1" s="145"/>
      <c r="G1" s="145"/>
      <c r="H1" s="145"/>
      <c r="I1" s="145"/>
      <c r="J1" s="145"/>
      <c r="K1" s="145"/>
      <c r="L1" s="145"/>
      <c r="M1" s="145"/>
      <c r="N1" s="145"/>
      <c r="O1" s="145"/>
      <c r="P1" s="145"/>
      <c r="Q1" s="145"/>
      <c r="R1" s="145"/>
      <c r="S1" s="145"/>
      <c r="T1" s="145"/>
      <c r="U1" s="5"/>
      <c r="V1" s="5"/>
      <c r="W1" s="5"/>
      <c r="X1" s="5"/>
    </row>
    <row r="2" spans="1:27" ht="15" x14ac:dyDescent="0.25">
      <c r="A2" s="152" t="s">
        <v>0</v>
      </c>
      <c r="B2" s="152"/>
      <c r="C2" s="152"/>
      <c r="D2" s="152"/>
      <c r="E2" s="152"/>
      <c r="F2" s="152"/>
      <c r="G2" s="152"/>
      <c r="H2" s="152"/>
      <c r="I2" s="152"/>
      <c r="J2" s="152"/>
      <c r="K2" s="152"/>
      <c r="L2" s="152"/>
      <c r="M2" s="152"/>
      <c r="N2" s="152"/>
      <c r="O2" s="152"/>
      <c r="P2" s="152"/>
      <c r="Q2" s="152"/>
      <c r="R2" s="152"/>
      <c r="S2" s="152"/>
      <c r="T2" s="152"/>
      <c r="U2" s="5"/>
      <c r="V2" s="5"/>
      <c r="W2" s="5"/>
      <c r="X2" s="5"/>
      <c r="Y2" s="5"/>
      <c r="Z2" s="5"/>
      <c r="AA2" s="5"/>
    </row>
    <row r="3" spans="1:27" ht="15" x14ac:dyDescent="0.25">
      <c r="A3" s="153" t="s">
        <v>1</v>
      </c>
      <c r="B3" s="153"/>
      <c r="C3" s="153"/>
      <c r="D3" s="153"/>
      <c r="E3" s="153"/>
      <c r="F3" s="153"/>
      <c r="G3" s="153"/>
      <c r="H3" s="153"/>
      <c r="I3" s="153"/>
      <c r="J3" s="153"/>
      <c r="K3" s="153"/>
      <c r="L3" s="153"/>
      <c r="M3" s="153"/>
      <c r="N3" s="153"/>
      <c r="O3" s="153"/>
      <c r="P3" s="153"/>
      <c r="Q3" s="153"/>
      <c r="R3" s="153"/>
      <c r="S3" s="153"/>
      <c r="T3" s="153"/>
      <c r="U3" s="5"/>
      <c r="V3" s="5"/>
      <c r="W3" s="5"/>
      <c r="X3" s="5"/>
      <c r="Y3" s="5"/>
      <c r="Z3" s="5"/>
      <c r="AA3" s="5"/>
    </row>
    <row r="4" spans="1:27" ht="15" x14ac:dyDescent="0.25">
      <c r="A4" s="153" t="s">
        <v>12</v>
      </c>
      <c r="B4" s="153"/>
      <c r="C4" s="153"/>
      <c r="D4" s="153"/>
      <c r="E4" s="153"/>
      <c r="F4" s="153"/>
      <c r="G4" s="153"/>
      <c r="H4" s="153"/>
      <c r="I4" s="153"/>
      <c r="J4" s="153"/>
      <c r="K4" s="153"/>
      <c r="L4" s="153"/>
      <c r="M4" s="153"/>
      <c r="N4" s="153"/>
      <c r="O4" s="153"/>
      <c r="P4" s="153"/>
      <c r="Q4" s="153"/>
      <c r="R4" s="153"/>
      <c r="S4" s="153"/>
      <c r="T4" s="153"/>
      <c r="U4" s="5"/>
      <c r="V4" s="5"/>
      <c r="W4" s="5"/>
      <c r="X4" s="5"/>
      <c r="Y4" s="5"/>
      <c r="Z4" s="5"/>
      <c r="AA4" s="5"/>
    </row>
    <row r="6" spans="1:27" ht="34.5" customHeight="1" x14ac:dyDescent="0.25">
      <c r="A6" s="155" t="s">
        <v>60</v>
      </c>
      <c r="B6" s="154"/>
      <c r="C6" s="154"/>
      <c r="D6" s="154"/>
      <c r="E6" s="154"/>
      <c r="F6" s="154"/>
      <c r="G6" s="154"/>
      <c r="H6" s="154"/>
      <c r="I6" s="154"/>
      <c r="J6" s="154"/>
      <c r="K6" s="154"/>
      <c r="L6" s="154"/>
      <c r="M6" s="154"/>
      <c r="N6" s="154"/>
      <c r="O6" s="154"/>
      <c r="P6" s="154"/>
      <c r="Q6" s="154"/>
      <c r="R6" s="154"/>
      <c r="S6" s="154"/>
      <c r="T6" s="154"/>
    </row>
    <row r="7" spans="1:27" x14ac:dyDescent="0.25">
      <c r="A7" s="154" t="s">
        <v>35</v>
      </c>
      <c r="B7" s="154"/>
      <c r="C7" s="154"/>
      <c r="D7" s="154"/>
      <c r="E7" s="154"/>
      <c r="F7" s="154"/>
      <c r="G7" s="154"/>
      <c r="H7" s="154"/>
      <c r="I7" s="154"/>
      <c r="J7" s="154"/>
      <c r="K7" s="154"/>
      <c r="L7" s="154"/>
      <c r="M7" s="154"/>
      <c r="N7" s="154"/>
      <c r="O7" s="154"/>
      <c r="P7" s="154"/>
      <c r="Q7" s="154"/>
      <c r="R7" s="154"/>
      <c r="S7" s="154"/>
      <c r="T7" s="154"/>
    </row>
    <row r="8" spans="1:27" s="1" customFormat="1" ht="11.25" x14ac:dyDescent="0.25">
      <c r="P8" s="156" t="s">
        <v>13</v>
      </c>
      <c r="Q8" s="157"/>
      <c r="R8" s="78"/>
      <c r="S8" s="158">
        <v>42828</v>
      </c>
      <c r="T8" s="158"/>
    </row>
    <row r="9" spans="1:27" s="1" customFormat="1" ht="11.25" x14ac:dyDescent="0.25">
      <c r="S9" s="159" t="s">
        <v>4</v>
      </c>
      <c r="T9" s="159"/>
    </row>
    <row r="10" spans="1:27" s="1" customFormat="1" ht="11.25" x14ac:dyDescent="0.25">
      <c r="A10" s="160" t="s">
        <v>68</v>
      </c>
      <c r="B10" s="161"/>
      <c r="C10" s="161"/>
      <c r="D10" s="161"/>
      <c r="E10" s="161"/>
      <c r="F10" s="161"/>
      <c r="G10" s="161"/>
      <c r="H10" s="161"/>
      <c r="I10" s="161"/>
      <c r="J10" s="6"/>
      <c r="K10" s="6"/>
      <c r="L10" s="6"/>
    </row>
    <row r="11" spans="1:27" s="1" customFormat="1" ht="11.25" x14ac:dyDescent="0.25">
      <c r="A11" s="7"/>
      <c r="B11" s="8"/>
      <c r="C11" s="8"/>
      <c r="D11" s="8"/>
      <c r="E11" s="8"/>
      <c r="F11" s="8"/>
      <c r="G11" s="8"/>
      <c r="H11" s="8"/>
      <c r="I11" s="9"/>
      <c r="J11" s="6"/>
      <c r="K11" s="6"/>
      <c r="L11" s="6"/>
    </row>
    <row r="12" spans="1:27" s="1" customFormat="1" ht="43.5" customHeight="1" x14ac:dyDescent="0.25">
      <c r="A12" s="146" t="s">
        <v>53</v>
      </c>
      <c r="B12" s="162"/>
      <c r="C12" s="162"/>
      <c r="D12" s="162"/>
      <c r="E12" s="162"/>
      <c r="F12" s="162"/>
      <c r="G12" s="162"/>
      <c r="H12" s="163"/>
      <c r="I12" s="10" t="s">
        <v>17</v>
      </c>
      <c r="J12" s="11">
        <v>2016</v>
      </c>
      <c r="P12" s="12" t="s">
        <v>18</v>
      </c>
      <c r="Q12" s="149" t="s">
        <v>71</v>
      </c>
      <c r="R12" s="150"/>
      <c r="S12" s="151"/>
    </row>
    <row r="13" spans="1:27" s="1" customFormat="1" ht="11.25" x14ac:dyDescent="0.25">
      <c r="A13" s="13"/>
      <c r="B13" s="13"/>
      <c r="C13" s="13"/>
      <c r="D13" s="13"/>
      <c r="E13" s="13"/>
      <c r="F13" s="13"/>
      <c r="G13" s="13"/>
      <c r="H13" s="13"/>
      <c r="I13" s="14"/>
      <c r="J13" s="14"/>
      <c r="K13" s="14"/>
      <c r="L13" s="14"/>
      <c r="M13" s="6"/>
    </row>
    <row r="14" spans="1:27" s="1" customFormat="1" ht="24.75" customHeight="1" x14ac:dyDescent="0.25">
      <c r="A14" s="146" t="s">
        <v>69</v>
      </c>
      <c r="B14" s="147"/>
      <c r="C14" s="147"/>
      <c r="D14" s="147"/>
      <c r="E14" s="147"/>
      <c r="F14" s="147"/>
      <c r="G14" s="147"/>
      <c r="H14" s="147"/>
      <c r="I14" s="148"/>
      <c r="J14" s="15"/>
      <c r="K14" s="15"/>
      <c r="L14" s="15"/>
    </row>
    <row r="15" spans="1:27" s="1" customFormat="1" ht="11.25" x14ac:dyDescent="0.25"/>
    <row r="16" spans="1:27" s="1" customFormat="1" ht="11.25" x14ac:dyDescent="0.25"/>
    <row r="17" spans="1:20" s="1" customFormat="1" ht="59.25" customHeight="1" x14ac:dyDescent="0.25">
      <c r="A17" s="146" t="s">
        <v>70</v>
      </c>
      <c r="B17" s="147"/>
      <c r="C17" s="147"/>
      <c r="D17" s="147"/>
      <c r="E17" s="147"/>
      <c r="F17" s="147"/>
      <c r="G17" s="147"/>
      <c r="H17" s="147"/>
      <c r="I17" s="148"/>
      <c r="J17" s="15"/>
      <c r="K17" s="15"/>
      <c r="L17" s="15"/>
    </row>
    <row r="18" spans="1:20" s="1" customFormat="1" ht="11.25" x14ac:dyDescent="0.25">
      <c r="A18" s="15"/>
      <c r="B18" s="15"/>
      <c r="C18" s="15"/>
      <c r="D18" s="15"/>
      <c r="E18" s="15"/>
      <c r="F18" s="15"/>
      <c r="G18" s="15"/>
      <c r="H18" s="15"/>
      <c r="I18" s="15"/>
      <c r="J18" s="15"/>
      <c r="K18" s="15"/>
      <c r="L18" s="15"/>
    </row>
    <row r="19" spans="1:20" s="1" customFormat="1" ht="30" customHeight="1" x14ac:dyDescent="0.25">
      <c r="A19" s="15"/>
      <c r="B19" s="118" t="s">
        <v>49</v>
      </c>
      <c r="C19" s="118"/>
      <c r="D19" s="118"/>
      <c r="E19" s="118"/>
      <c r="F19" s="118"/>
      <c r="G19" s="118"/>
      <c r="H19" s="15"/>
      <c r="I19" s="15"/>
      <c r="J19" s="15"/>
      <c r="K19" s="15"/>
      <c r="L19" s="15"/>
      <c r="M19" s="15"/>
      <c r="N19" s="16"/>
      <c r="Q19" s="17"/>
      <c r="R19" s="17"/>
      <c r="S19" s="17"/>
      <c r="T19" s="6"/>
    </row>
    <row r="20" spans="1:20" s="1" customFormat="1" ht="30" customHeight="1" x14ac:dyDescent="0.25">
      <c r="A20" s="15"/>
      <c r="B20" s="10" t="s">
        <v>37</v>
      </c>
      <c r="C20" s="10" t="s">
        <v>38</v>
      </c>
      <c r="D20" s="10" t="s">
        <v>39</v>
      </c>
      <c r="E20" s="10" t="s">
        <v>40</v>
      </c>
      <c r="F20" s="10" t="s">
        <v>41</v>
      </c>
      <c r="G20" s="10" t="s">
        <v>34</v>
      </c>
      <c r="H20" s="15"/>
      <c r="I20" s="15"/>
      <c r="J20" s="15"/>
      <c r="K20" s="15"/>
      <c r="L20" s="15"/>
      <c r="M20" s="15"/>
      <c r="N20" s="16"/>
      <c r="Q20" s="17"/>
      <c r="R20" s="17"/>
      <c r="S20" s="17"/>
      <c r="T20" s="6"/>
    </row>
    <row r="21" spans="1:20" s="1" customFormat="1" ht="15" x14ac:dyDescent="0.25">
      <c r="A21" s="15"/>
      <c r="B21" s="18" t="s">
        <v>42</v>
      </c>
      <c r="C21" s="19"/>
      <c r="D21" s="19"/>
      <c r="E21" s="19">
        <v>0</v>
      </c>
      <c r="F21" s="19"/>
      <c r="G21" s="20">
        <f>(C21+D21+E21+F21)</f>
        <v>0</v>
      </c>
      <c r="H21" s="15"/>
      <c r="I21" s="15"/>
      <c r="J21" s="15"/>
      <c r="K21" s="15"/>
      <c r="L21" s="15"/>
      <c r="M21" s="15"/>
      <c r="N21" s="15"/>
      <c r="Q21" s="17"/>
      <c r="R21" s="17"/>
      <c r="S21" s="17"/>
      <c r="T21" s="6"/>
    </row>
    <row r="22" spans="1:20" s="1" customFormat="1" ht="15" x14ac:dyDescent="0.25">
      <c r="A22" s="15"/>
      <c r="B22" s="21" t="s">
        <v>36</v>
      </c>
      <c r="C22" s="22"/>
      <c r="D22" s="22"/>
      <c r="E22" s="22">
        <v>2505685</v>
      </c>
      <c r="F22" s="22"/>
      <c r="G22" s="20">
        <f>(C22+D22+E22+F22)</f>
        <v>2505685</v>
      </c>
      <c r="H22" s="15"/>
      <c r="I22" s="15"/>
      <c r="J22" s="15"/>
      <c r="K22" s="15"/>
      <c r="L22" s="15"/>
      <c r="Q22" s="17"/>
      <c r="R22" s="17"/>
      <c r="S22" s="17"/>
      <c r="T22" s="6"/>
    </row>
    <row r="23" spans="1:20" s="1" customFormat="1" ht="15" x14ac:dyDescent="0.25">
      <c r="A23" s="15"/>
      <c r="B23" s="23" t="s">
        <v>34</v>
      </c>
      <c r="C23" s="24">
        <f>SUM(C22+C21)</f>
        <v>0</v>
      </c>
      <c r="D23" s="24">
        <f t="shared" ref="D23:G23" si="0">SUM(D22+D21)</f>
        <v>0</v>
      </c>
      <c r="E23" s="24">
        <f t="shared" si="0"/>
        <v>2505685</v>
      </c>
      <c r="F23" s="24">
        <f t="shared" si="0"/>
        <v>0</v>
      </c>
      <c r="G23" s="24">
        <f t="shared" si="0"/>
        <v>2505685</v>
      </c>
      <c r="H23" s="15"/>
      <c r="I23" s="15"/>
      <c r="J23" s="15"/>
      <c r="P23" s="17"/>
      <c r="Q23" s="17"/>
      <c r="R23" s="17"/>
      <c r="S23" s="6"/>
    </row>
    <row r="24" spans="1:20" s="1" customFormat="1" ht="11.25" x14ac:dyDescent="0.25"/>
    <row r="25" spans="1:20" s="1" customFormat="1" ht="15" customHeight="1" x14ac:dyDescent="0.25">
      <c r="A25" s="25"/>
      <c r="B25" s="25"/>
      <c r="C25" s="25"/>
      <c r="D25" s="25"/>
      <c r="E25" s="25"/>
      <c r="I25" s="25"/>
      <c r="J25" s="25"/>
      <c r="M25" s="112" t="s">
        <v>19</v>
      </c>
      <c r="N25" s="112"/>
      <c r="O25" s="112"/>
      <c r="P25" s="112"/>
      <c r="Q25" s="112"/>
      <c r="R25" s="79"/>
      <c r="S25" s="6"/>
      <c r="T25" s="25"/>
    </row>
    <row r="26" spans="1:20" s="1" customFormat="1" ht="27.75" customHeight="1" x14ac:dyDescent="0.25">
      <c r="A26" s="26"/>
      <c r="B26" s="25"/>
      <c r="C26" s="25"/>
      <c r="D26" s="25"/>
      <c r="E26" s="25"/>
      <c r="M26" s="112" t="s">
        <v>63</v>
      </c>
      <c r="N26" s="112"/>
      <c r="O26" s="112"/>
      <c r="P26" s="112"/>
      <c r="Q26" s="110" t="s">
        <v>65</v>
      </c>
      <c r="R26" s="110" t="s">
        <v>67</v>
      </c>
      <c r="S26" s="110" t="s">
        <v>2</v>
      </c>
      <c r="T26" s="110" t="s">
        <v>16</v>
      </c>
    </row>
    <row r="27" spans="1:20" s="1" customFormat="1" ht="44.25" customHeight="1" x14ac:dyDescent="0.25">
      <c r="A27" s="12" t="s">
        <v>5</v>
      </c>
      <c r="B27" s="12" t="s">
        <v>9</v>
      </c>
      <c r="C27" s="112" t="s">
        <v>10</v>
      </c>
      <c r="D27" s="112"/>
      <c r="E27" s="12" t="s">
        <v>22</v>
      </c>
      <c r="F27" s="112" t="s">
        <v>11</v>
      </c>
      <c r="G27" s="112"/>
      <c r="H27" s="12" t="s">
        <v>50</v>
      </c>
      <c r="I27" s="12" t="s">
        <v>43</v>
      </c>
      <c r="J27" s="118" t="s">
        <v>44</v>
      </c>
      <c r="K27" s="118"/>
      <c r="L27" s="76" t="s">
        <v>66</v>
      </c>
      <c r="M27" s="12" t="s">
        <v>6</v>
      </c>
      <c r="N27" s="12" t="s">
        <v>7</v>
      </c>
      <c r="O27" s="12" t="s">
        <v>8</v>
      </c>
      <c r="P27" s="12" t="s">
        <v>64</v>
      </c>
      <c r="Q27" s="111"/>
      <c r="R27" s="111"/>
      <c r="S27" s="111"/>
      <c r="T27" s="111"/>
    </row>
    <row r="28" spans="1:20" s="6" customFormat="1" ht="11.25" customHeight="1" x14ac:dyDescent="0.25">
      <c r="A28" s="27"/>
      <c r="B28" s="28"/>
      <c r="C28" s="165"/>
      <c r="D28" s="165"/>
      <c r="E28" s="29"/>
      <c r="F28" s="165"/>
      <c r="G28" s="165"/>
      <c r="H28" s="30"/>
      <c r="I28" s="8"/>
      <c r="J28" s="164"/>
      <c r="K28" s="164"/>
      <c r="L28" s="75"/>
      <c r="M28" s="31"/>
      <c r="N28" s="31"/>
      <c r="O28" s="31"/>
      <c r="P28" s="31"/>
      <c r="Q28" s="31"/>
      <c r="R28" s="31"/>
      <c r="S28" s="31"/>
      <c r="T28" s="32"/>
    </row>
    <row r="29" spans="1:20" s="1" customFormat="1" ht="28.5" customHeight="1" x14ac:dyDescent="0.25">
      <c r="A29" s="170">
        <v>1</v>
      </c>
      <c r="B29" s="121" t="s">
        <v>72</v>
      </c>
      <c r="C29" s="123" t="s">
        <v>73</v>
      </c>
      <c r="D29" s="124"/>
      <c r="E29" s="121" t="s">
        <v>74</v>
      </c>
      <c r="F29" s="123" t="s">
        <v>75</v>
      </c>
      <c r="G29" s="124"/>
      <c r="H29" s="168">
        <v>253332</v>
      </c>
      <c r="I29" s="33" t="s">
        <v>42</v>
      </c>
      <c r="J29" s="129">
        <v>0</v>
      </c>
      <c r="K29" s="129"/>
      <c r="L29" s="74">
        <v>0</v>
      </c>
      <c r="M29" s="88">
        <v>0</v>
      </c>
      <c r="N29" s="34"/>
      <c r="O29" s="34"/>
      <c r="P29" s="34"/>
      <c r="Q29" s="34">
        <f>SUM(M29:P29)</f>
        <v>0</v>
      </c>
      <c r="R29" s="34">
        <f>(L29+Q29)</f>
        <v>0</v>
      </c>
      <c r="S29" s="34">
        <f>(J29-R29)</f>
        <v>0</v>
      </c>
      <c r="T29" s="82" t="e">
        <f>(R29/J29)</f>
        <v>#DIV/0!</v>
      </c>
    </row>
    <row r="30" spans="1:20" s="1" customFormat="1" ht="56.25" customHeight="1" x14ac:dyDescent="0.25">
      <c r="A30" s="171"/>
      <c r="B30" s="122"/>
      <c r="C30" s="125"/>
      <c r="D30" s="126"/>
      <c r="E30" s="122"/>
      <c r="F30" s="125"/>
      <c r="G30" s="126"/>
      <c r="H30" s="169"/>
      <c r="I30" s="33" t="s">
        <v>36</v>
      </c>
      <c r="J30" s="129">
        <v>253332</v>
      </c>
      <c r="K30" s="129"/>
      <c r="L30" s="74">
        <v>18908</v>
      </c>
      <c r="M30" s="88">
        <v>227302</v>
      </c>
      <c r="N30" s="34"/>
      <c r="O30" s="34"/>
      <c r="P30" s="34"/>
      <c r="Q30" s="34">
        <f>SUM(M30:P30)</f>
        <v>227302</v>
      </c>
      <c r="R30" s="34">
        <f>(L30+Q30)</f>
        <v>246210</v>
      </c>
      <c r="S30" s="34">
        <f>SUM(J30-R30)</f>
        <v>7122</v>
      </c>
      <c r="T30" s="82">
        <f>(R30/J30)</f>
        <v>0.97188669414049544</v>
      </c>
    </row>
    <row r="31" spans="1:20" s="1" customFormat="1" ht="33.75" customHeight="1" x14ac:dyDescent="0.25">
      <c r="A31" s="170">
        <v>2</v>
      </c>
      <c r="B31" s="121" t="s">
        <v>76</v>
      </c>
      <c r="C31" s="123" t="s">
        <v>77</v>
      </c>
      <c r="D31" s="124"/>
      <c r="E31" s="121" t="s">
        <v>78</v>
      </c>
      <c r="F31" s="123" t="s">
        <v>79</v>
      </c>
      <c r="G31" s="124"/>
      <c r="H31" s="168">
        <v>307400</v>
      </c>
      <c r="I31" s="33" t="s">
        <v>42</v>
      </c>
      <c r="J31" s="129">
        <v>0</v>
      </c>
      <c r="K31" s="129"/>
      <c r="L31" s="74">
        <v>0</v>
      </c>
      <c r="M31" s="88">
        <v>0</v>
      </c>
      <c r="N31" s="34"/>
      <c r="O31" s="34"/>
      <c r="P31" s="34"/>
      <c r="Q31" s="34">
        <f t="shared" ref="Q31:Q42" si="1">SUM(M31:P31)</f>
        <v>0</v>
      </c>
      <c r="R31" s="34">
        <f t="shared" ref="R31:R41" si="2">(L31+Q31)</f>
        <v>0</v>
      </c>
      <c r="S31" s="34">
        <f t="shared" ref="S31:S42" si="3">SUM(J31-R31)</f>
        <v>0</v>
      </c>
      <c r="T31" s="82" t="e">
        <f t="shared" ref="T31:T42" si="4">(R31/J31)</f>
        <v>#DIV/0!</v>
      </c>
    </row>
    <row r="32" spans="1:20" s="1" customFormat="1" ht="55.5" customHeight="1" x14ac:dyDescent="0.25">
      <c r="A32" s="172"/>
      <c r="B32" s="173"/>
      <c r="C32" s="125"/>
      <c r="D32" s="126"/>
      <c r="E32" s="122"/>
      <c r="F32" s="125"/>
      <c r="G32" s="126"/>
      <c r="H32" s="169"/>
      <c r="I32" s="33" t="s">
        <v>36</v>
      </c>
      <c r="J32" s="129">
        <v>307400</v>
      </c>
      <c r="K32" s="129"/>
      <c r="L32" s="74">
        <v>47550.2</v>
      </c>
      <c r="M32" s="88">
        <v>250560</v>
      </c>
      <c r="N32" s="34"/>
      <c r="O32" s="34"/>
      <c r="P32" s="34"/>
      <c r="Q32" s="34">
        <f t="shared" si="1"/>
        <v>250560</v>
      </c>
      <c r="R32" s="34">
        <f>(L32+Q32)</f>
        <v>298110.2</v>
      </c>
      <c r="S32" s="34">
        <f t="shared" si="3"/>
        <v>9289.7999999999884</v>
      </c>
      <c r="T32" s="82">
        <f t="shared" si="4"/>
        <v>0.96977944046844511</v>
      </c>
    </row>
    <row r="33" spans="1:20" s="1" customFormat="1" ht="33.75" customHeight="1" x14ac:dyDescent="0.25">
      <c r="A33" s="172"/>
      <c r="B33" s="173"/>
      <c r="C33" s="123" t="s">
        <v>80</v>
      </c>
      <c r="D33" s="124"/>
      <c r="E33" s="121" t="s">
        <v>81</v>
      </c>
      <c r="F33" s="123" t="s">
        <v>82</v>
      </c>
      <c r="G33" s="124"/>
      <c r="H33" s="168">
        <v>156746</v>
      </c>
      <c r="I33" s="33" t="s">
        <v>42</v>
      </c>
      <c r="J33" s="129">
        <v>0</v>
      </c>
      <c r="K33" s="129"/>
      <c r="L33" s="80">
        <v>0</v>
      </c>
      <c r="M33" s="88">
        <v>0</v>
      </c>
      <c r="N33" s="34"/>
      <c r="O33" s="34"/>
      <c r="P33" s="34"/>
      <c r="Q33" s="34">
        <f t="shared" si="1"/>
        <v>0</v>
      </c>
      <c r="R33" s="34">
        <f t="shared" ref="R33:R38" si="5">(L33+Q33)</f>
        <v>0</v>
      </c>
      <c r="S33" s="34">
        <f t="shared" si="3"/>
        <v>0</v>
      </c>
      <c r="T33" s="82" t="e">
        <f t="shared" si="4"/>
        <v>#DIV/0!</v>
      </c>
    </row>
    <row r="34" spans="1:20" s="1" customFormat="1" ht="50.25" customHeight="1" x14ac:dyDescent="0.25">
      <c r="A34" s="172"/>
      <c r="B34" s="173"/>
      <c r="C34" s="125"/>
      <c r="D34" s="126"/>
      <c r="E34" s="122"/>
      <c r="F34" s="125"/>
      <c r="G34" s="126"/>
      <c r="H34" s="169"/>
      <c r="I34" s="33" t="s">
        <v>36</v>
      </c>
      <c r="J34" s="129">
        <v>156746</v>
      </c>
      <c r="K34" s="129"/>
      <c r="L34" s="80">
        <v>8688.4</v>
      </c>
      <c r="M34" s="88">
        <v>147641.32</v>
      </c>
      <c r="N34" s="34"/>
      <c r="O34" s="34"/>
      <c r="P34" s="34"/>
      <c r="Q34" s="34">
        <f t="shared" si="1"/>
        <v>147641.32</v>
      </c>
      <c r="R34" s="34">
        <f t="shared" si="5"/>
        <v>156329.72</v>
      </c>
      <c r="S34" s="34">
        <f t="shared" si="3"/>
        <v>416.27999999999884</v>
      </c>
      <c r="T34" s="82">
        <f t="shared" si="4"/>
        <v>0.99734423844946607</v>
      </c>
    </row>
    <row r="35" spans="1:20" s="1" customFormat="1" ht="22.5" customHeight="1" x14ac:dyDescent="0.25">
      <c r="A35" s="172"/>
      <c r="B35" s="173"/>
      <c r="C35" s="123" t="s">
        <v>83</v>
      </c>
      <c r="D35" s="124"/>
      <c r="E35" s="121" t="s">
        <v>84</v>
      </c>
      <c r="F35" s="123" t="s">
        <v>85</v>
      </c>
      <c r="G35" s="124"/>
      <c r="H35" s="127">
        <v>611320</v>
      </c>
      <c r="I35" s="96" t="s">
        <v>42</v>
      </c>
      <c r="J35" s="117">
        <v>0</v>
      </c>
      <c r="K35" s="117"/>
      <c r="L35" s="80">
        <v>0</v>
      </c>
      <c r="M35" s="88">
        <v>0</v>
      </c>
      <c r="N35" s="34"/>
      <c r="O35" s="34"/>
      <c r="P35" s="34"/>
      <c r="Q35" s="34">
        <f t="shared" si="1"/>
        <v>0</v>
      </c>
      <c r="R35" s="34">
        <f t="shared" si="5"/>
        <v>0</v>
      </c>
      <c r="S35" s="34">
        <f t="shared" si="3"/>
        <v>0</v>
      </c>
      <c r="T35" s="82" t="e">
        <f t="shared" si="4"/>
        <v>#DIV/0!</v>
      </c>
    </row>
    <row r="36" spans="1:20" s="1" customFormat="1" ht="22.5" customHeight="1" x14ac:dyDescent="0.25">
      <c r="A36" s="172"/>
      <c r="B36" s="173"/>
      <c r="C36" s="166"/>
      <c r="D36" s="167"/>
      <c r="E36" s="122"/>
      <c r="F36" s="125"/>
      <c r="G36" s="126"/>
      <c r="H36" s="128"/>
      <c r="I36" s="96" t="s">
        <v>36</v>
      </c>
      <c r="J36" s="117">
        <v>611320</v>
      </c>
      <c r="K36" s="117"/>
      <c r="L36" s="80">
        <v>418968.8</v>
      </c>
      <c r="M36" s="88">
        <v>284005.71000000002</v>
      </c>
      <c r="N36" s="34"/>
      <c r="O36" s="34"/>
      <c r="P36" s="34"/>
      <c r="Q36" s="34">
        <f t="shared" si="1"/>
        <v>284005.71000000002</v>
      </c>
      <c r="R36" s="34">
        <f t="shared" si="5"/>
        <v>702974.51</v>
      </c>
      <c r="S36" s="88">
        <f t="shared" si="3"/>
        <v>-91654.510000000009</v>
      </c>
      <c r="T36" s="82">
        <f t="shared" si="4"/>
        <v>1.1499288588627887</v>
      </c>
    </row>
    <row r="37" spans="1:20" s="1" customFormat="1" ht="22.5" customHeight="1" x14ac:dyDescent="0.25">
      <c r="A37" s="172"/>
      <c r="B37" s="173"/>
      <c r="C37" s="166"/>
      <c r="D37" s="167"/>
      <c r="E37" s="121" t="s">
        <v>86</v>
      </c>
      <c r="F37" s="123" t="s">
        <v>87</v>
      </c>
      <c r="G37" s="124"/>
      <c r="H37" s="127">
        <v>670001</v>
      </c>
      <c r="I37" s="96" t="s">
        <v>42</v>
      </c>
      <c r="J37" s="117">
        <v>0</v>
      </c>
      <c r="K37" s="117"/>
      <c r="L37" s="80">
        <v>0</v>
      </c>
      <c r="M37" s="88">
        <v>0</v>
      </c>
      <c r="N37" s="34"/>
      <c r="O37" s="34"/>
      <c r="P37" s="34"/>
      <c r="Q37" s="34">
        <f t="shared" si="1"/>
        <v>0</v>
      </c>
      <c r="R37" s="34">
        <f t="shared" si="5"/>
        <v>0</v>
      </c>
      <c r="S37" s="88">
        <f t="shared" si="3"/>
        <v>0</v>
      </c>
      <c r="T37" s="82" t="e">
        <f t="shared" si="4"/>
        <v>#DIV/0!</v>
      </c>
    </row>
    <row r="38" spans="1:20" s="1" customFormat="1" ht="22.5" customHeight="1" x14ac:dyDescent="0.25">
      <c r="A38" s="172"/>
      <c r="B38" s="173"/>
      <c r="C38" s="166"/>
      <c r="D38" s="167"/>
      <c r="E38" s="122"/>
      <c r="F38" s="125"/>
      <c r="G38" s="126"/>
      <c r="H38" s="128"/>
      <c r="I38" s="96" t="s">
        <v>36</v>
      </c>
      <c r="J38" s="117">
        <v>670001</v>
      </c>
      <c r="K38" s="117"/>
      <c r="L38" s="80">
        <v>63649.2</v>
      </c>
      <c r="M38" s="88">
        <v>512691.41</v>
      </c>
      <c r="N38" s="34"/>
      <c r="O38" s="34"/>
      <c r="P38" s="34"/>
      <c r="Q38" s="34">
        <f t="shared" si="1"/>
        <v>512691.41</v>
      </c>
      <c r="R38" s="34">
        <f t="shared" si="5"/>
        <v>576340.61</v>
      </c>
      <c r="S38" s="88">
        <f t="shared" si="3"/>
        <v>93660.390000000014</v>
      </c>
      <c r="T38" s="82">
        <f t="shared" si="4"/>
        <v>0.86020858177823611</v>
      </c>
    </row>
    <row r="39" spans="1:20" s="1" customFormat="1" ht="22.5" customHeight="1" x14ac:dyDescent="0.25">
      <c r="A39" s="172"/>
      <c r="B39" s="173"/>
      <c r="C39" s="166"/>
      <c r="D39" s="167"/>
      <c r="E39" s="121" t="s">
        <v>88</v>
      </c>
      <c r="F39" s="123" t="s">
        <v>89</v>
      </c>
      <c r="G39" s="124"/>
      <c r="H39" s="127">
        <v>258681</v>
      </c>
      <c r="I39" s="96" t="s">
        <v>42</v>
      </c>
      <c r="J39" s="117">
        <v>0</v>
      </c>
      <c r="K39" s="117"/>
      <c r="L39" s="74">
        <v>0</v>
      </c>
      <c r="M39" s="88">
        <v>0</v>
      </c>
      <c r="N39" s="34"/>
      <c r="O39" s="34"/>
      <c r="P39" s="34"/>
      <c r="Q39" s="34">
        <f t="shared" si="1"/>
        <v>0</v>
      </c>
      <c r="R39" s="34">
        <f t="shared" si="2"/>
        <v>0</v>
      </c>
      <c r="S39" s="88">
        <f t="shared" si="3"/>
        <v>0</v>
      </c>
      <c r="T39" s="82" t="e">
        <f t="shared" si="4"/>
        <v>#DIV/0!</v>
      </c>
    </row>
    <row r="40" spans="1:20" s="1" customFormat="1" ht="22.5" customHeight="1" x14ac:dyDescent="0.25">
      <c r="A40" s="172"/>
      <c r="B40" s="173"/>
      <c r="C40" s="166"/>
      <c r="D40" s="167"/>
      <c r="E40" s="122"/>
      <c r="F40" s="125"/>
      <c r="G40" s="126"/>
      <c r="H40" s="128"/>
      <c r="I40" s="96" t="s">
        <v>36</v>
      </c>
      <c r="J40" s="117">
        <v>258681</v>
      </c>
      <c r="K40" s="117"/>
      <c r="L40" s="74">
        <v>138262.72</v>
      </c>
      <c r="M40" s="88">
        <v>115094.66</v>
      </c>
      <c r="N40" s="34"/>
      <c r="O40" s="34"/>
      <c r="P40" s="34"/>
      <c r="Q40" s="34">
        <f t="shared" si="1"/>
        <v>115094.66</v>
      </c>
      <c r="R40" s="34">
        <f t="shared" si="2"/>
        <v>253357.38</v>
      </c>
      <c r="S40" s="88">
        <f t="shared" si="3"/>
        <v>5323.6199999999953</v>
      </c>
      <c r="T40" s="82">
        <f t="shared" si="4"/>
        <v>0.97942013522446569</v>
      </c>
    </row>
    <row r="41" spans="1:20" s="1" customFormat="1" ht="22.5" customHeight="1" x14ac:dyDescent="0.25">
      <c r="A41" s="172"/>
      <c r="B41" s="173"/>
      <c r="C41" s="166"/>
      <c r="D41" s="167"/>
      <c r="E41" s="121" t="s">
        <v>90</v>
      </c>
      <c r="F41" s="123" t="s">
        <v>91</v>
      </c>
      <c r="G41" s="124"/>
      <c r="H41" s="127">
        <v>248205</v>
      </c>
      <c r="I41" s="96" t="s">
        <v>42</v>
      </c>
      <c r="J41" s="117">
        <v>0</v>
      </c>
      <c r="K41" s="117"/>
      <c r="L41" s="74">
        <v>0</v>
      </c>
      <c r="M41" s="88">
        <v>0</v>
      </c>
      <c r="N41" s="34"/>
      <c r="O41" s="34"/>
      <c r="P41" s="34"/>
      <c r="Q41" s="34">
        <f t="shared" si="1"/>
        <v>0</v>
      </c>
      <c r="R41" s="34">
        <f t="shared" si="2"/>
        <v>0</v>
      </c>
      <c r="S41" s="88">
        <f t="shared" si="3"/>
        <v>0</v>
      </c>
      <c r="T41" s="82" t="e">
        <f t="shared" si="4"/>
        <v>#DIV/0!</v>
      </c>
    </row>
    <row r="42" spans="1:20" s="1" customFormat="1" ht="22.5" customHeight="1" x14ac:dyDescent="0.25">
      <c r="A42" s="171"/>
      <c r="B42" s="122"/>
      <c r="C42" s="125"/>
      <c r="D42" s="126"/>
      <c r="E42" s="122"/>
      <c r="F42" s="125"/>
      <c r="G42" s="126"/>
      <c r="H42" s="128"/>
      <c r="I42" s="96" t="s">
        <v>36</v>
      </c>
      <c r="J42" s="119">
        <v>248205</v>
      </c>
      <c r="K42" s="120"/>
      <c r="L42" s="73">
        <v>0</v>
      </c>
      <c r="M42" s="88">
        <v>252518.31</v>
      </c>
      <c r="N42" s="34"/>
      <c r="O42" s="34"/>
      <c r="P42" s="34"/>
      <c r="Q42" s="34">
        <f t="shared" si="1"/>
        <v>252518.31</v>
      </c>
      <c r="R42" s="34">
        <f>(L42+Q42)</f>
        <v>252518.31</v>
      </c>
      <c r="S42" s="88">
        <f t="shared" si="3"/>
        <v>-4313.3099999999977</v>
      </c>
      <c r="T42" s="82">
        <f t="shared" si="4"/>
        <v>1.0173780141415363</v>
      </c>
    </row>
    <row r="43" spans="1:20" s="1" customFormat="1" ht="15" customHeight="1" x14ac:dyDescent="0.25">
      <c r="E43" s="131" t="s">
        <v>3</v>
      </c>
      <c r="F43" s="131"/>
      <c r="G43" s="131"/>
      <c r="H43" s="97">
        <f>SUM(H29:H42)</f>
        <v>2505685</v>
      </c>
      <c r="I43" s="98"/>
      <c r="J43" s="136">
        <f>SUM(J29:K42)</f>
        <v>2505685</v>
      </c>
      <c r="K43" s="136"/>
      <c r="L43" s="77">
        <f>SUM(L29:L42)</f>
        <v>696027.32</v>
      </c>
      <c r="M43" s="35">
        <f>SUM(M29:M42)</f>
        <v>1789813.41</v>
      </c>
      <c r="N43" s="35"/>
      <c r="O43" s="35"/>
      <c r="P43" s="35"/>
      <c r="Q43" s="36">
        <f>SUM(M43:P43)</f>
        <v>1789813.41</v>
      </c>
      <c r="R43" s="34">
        <f>(L43+Q43)</f>
        <v>2485840.73</v>
      </c>
      <c r="S43" s="34">
        <f>SUM(J43-R43)</f>
        <v>19844.270000000019</v>
      </c>
      <c r="T43" s="83">
        <f>(R43/J43)</f>
        <v>0.99208030139462866</v>
      </c>
    </row>
    <row r="44" spans="1:20" s="1" customFormat="1" ht="11.25" x14ac:dyDescent="0.25">
      <c r="F44" s="37"/>
      <c r="Q44" s="37"/>
      <c r="R44" s="37"/>
      <c r="S44" s="37"/>
      <c r="T44" s="37"/>
    </row>
    <row r="45" spans="1:20" s="1" customFormat="1" ht="9.75" customHeight="1" x14ac:dyDescent="0.25">
      <c r="H45" s="38"/>
      <c r="I45" s="38"/>
      <c r="J45" s="38"/>
      <c r="K45" s="38"/>
      <c r="L45" s="38"/>
    </row>
    <row r="46" spans="1:20" s="1" customFormat="1" ht="42.75" customHeight="1" x14ac:dyDescent="0.25">
      <c r="A46" s="113" t="s">
        <v>51</v>
      </c>
      <c r="B46" s="114"/>
      <c r="C46" s="114"/>
      <c r="D46" s="114"/>
      <c r="E46" s="114"/>
      <c r="F46" s="114"/>
      <c r="G46" s="114"/>
      <c r="H46" s="114"/>
      <c r="I46" s="114"/>
      <c r="J46" s="114"/>
      <c r="K46" s="114"/>
      <c r="L46" s="114"/>
      <c r="M46" s="114"/>
    </row>
    <row r="47" spans="1:20" s="4" customFormat="1" ht="6.75" customHeight="1" x14ac:dyDescent="0.25">
      <c r="A47" s="133"/>
      <c r="B47" s="134"/>
      <c r="C47" s="134"/>
      <c r="D47" s="134"/>
      <c r="E47" s="134"/>
      <c r="F47" s="134"/>
      <c r="G47" s="134"/>
      <c r="H47" s="134"/>
      <c r="I47" s="134"/>
      <c r="J47" s="134"/>
      <c r="K47" s="134"/>
      <c r="L47" s="134"/>
      <c r="M47" s="134"/>
      <c r="N47" s="134"/>
      <c r="O47" s="134"/>
      <c r="P47" s="134"/>
      <c r="Q47" s="134"/>
      <c r="R47" s="134"/>
      <c r="S47" s="134"/>
      <c r="T47" s="135"/>
    </row>
    <row r="48" spans="1:20" s="4" customFormat="1" ht="11.25" x14ac:dyDescent="0.25">
      <c r="A48" s="142" t="s">
        <v>184</v>
      </c>
      <c r="B48" s="143"/>
      <c r="C48" s="143"/>
      <c r="D48" s="143"/>
      <c r="E48" s="143"/>
      <c r="F48" s="143"/>
      <c r="G48" s="143"/>
      <c r="H48" s="143"/>
      <c r="I48" s="143"/>
      <c r="J48" s="143"/>
      <c r="K48" s="143"/>
      <c r="L48" s="143"/>
      <c r="M48" s="143"/>
      <c r="N48" s="143"/>
      <c r="O48" s="143"/>
      <c r="P48" s="143"/>
      <c r="Q48" s="143"/>
      <c r="R48" s="143"/>
      <c r="S48" s="143"/>
      <c r="T48" s="144"/>
    </row>
    <row r="49" spans="1:20" s="4" customFormat="1" ht="11.25" x14ac:dyDescent="0.25">
      <c r="A49" s="142" t="s">
        <v>185</v>
      </c>
      <c r="B49" s="143"/>
      <c r="C49" s="143"/>
      <c r="D49" s="143"/>
      <c r="E49" s="143"/>
      <c r="F49" s="143"/>
      <c r="G49" s="143"/>
      <c r="H49" s="143"/>
      <c r="I49" s="143"/>
      <c r="J49" s="143"/>
      <c r="K49" s="143"/>
      <c r="L49" s="143"/>
      <c r="M49" s="143"/>
      <c r="N49" s="143"/>
      <c r="O49" s="143"/>
      <c r="P49" s="143"/>
      <c r="Q49" s="143"/>
      <c r="R49" s="143"/>
      <c r="S49" s="143"/>
      <c r="T49" s="144"/>
    </row>
    <row r="50" spans="1:20" s="4" customFormat="1" ht="9" customHeight="1" x14ac:dyDescent="0.25">
      <c r="A50" s="99"/>
      <c r="B50" s="100"/>
      <c r="C50" s="100"/>
      <c r="D50" s="100"/>
      <c r="E50" s="100"/>
      <c r="F50" s="100"/>
      <c r="G50" s="100"/>
      <c r="H50" s="100"/>
      <c r="I50" s="100"/>
      <c r="J50" s="100"/>
      <c r="K50" s="100"/>
      <c r="L50" s="100"/>
      <c r="M50" s="100"/>
      <c r="N50" s="100"/>
      <c r="O50" s="100"/>
      <c r="P50" s="100"/>
      <c r="Q50" s="100"/>
      <c r="R50" s="100"/>
      <c r="S50" s="100"/>
      <c r="T50" s="101"/>
    </row>
    <row r="51" spans="1:20" s="4" customFormat="1" ht="11.25" customHeight="1" x14ac:dyDescent="0.25">
      <c r="A51" s="99"/>
      <c r="B51" s="194" t="s">
        <v>165</v>
      </c>
      <c r="C51" s="194"/>
      <c r="D51" s="194"/>
      <c r="E51" s="194"/>
      <c r="F51" s="194"/>
      <c r="G51" s="100"/>
      <c r="H51" s="100"/>
      <c r="I51" s="100"/>
      <c r="J51" s="100"/>
      <c r="K51" s="100"/>
      <c r="L51" s="100"/>
      <c r="M51" s="100"/>
      <c r="N51" s="100"/>
      <c r="O51" s="100"/>
      <c r="P51" s="100"/>
      <c r="Q51" s="100"/>
      <c r="R51" s="100"/>
      <c r="S51" s="100"/>
      <c r="T51" s="101"/>
    </row>
    <row r="52" spans="1:20" s="4" customFormat="1" ht="11.25" x14ac:dyDescent="0.25">
      <c r="A52" s="99"/>
      <c r="B52" s="118" t="s">
        <v>166</v>
      </c>
      <c r="C52" s="118"/>
      <c r="D52" s="94" t="s">
        <v>167</v>
      </c>
      <c r="E52" s="94" t="s">
        <v>168</v>
      </c>
      <c r="F52" s="109" t="s">
        <v>186</v>
      </c>
      <c r="G52" s="100"/>
      <c r="H52" s="100"/>
      <c r="I52" s="100"/>
      <c r="J52" s="100"/>
      <c r="K52" s="100"/>
      <c r="L52" s="100"/>
      <c r="M52" s="100"/>
      <c r="N52" s="100"/>
      <c r="O52" s="100"/>
      <c r="P52" s="100"/>
      <c r="Q52" s="100"/>
      <c r="R52" s="100"/>
      <c r="S52" s="100"/>
      <c r="T52" s="101"/>
    </row>
    <row r="53" spans="1:20" s="4" customFormat="1" ht="11.25" x14ac:dyDescent="0.25">
      <c r="A53" s="99"/>
      <c r="B53" s="141" t="s">
        <v>169</v>
      </c>
      <c r="C53" s="141"/>
      <c r="D53" s="105">
        <v>71</v>
      </c>
      <c r="E53" s="95">
        <v>69</v>
      </c>
      <c r="F53" s="195">
        <f>E53-D53</f>
        <v>-2</v>
      </c>
      <c r="G53" s="100"/>
      <c r="H53" s="100"/>
      <c r="I53" s="100"/>
      <c r="J53" s="100"/>
      <c r="K53" s="100"/>
      <c r="L53" s="100"/>
      <c r="M53" s="100"/>
      <c r="N53" s="100"/>
      <c r="O53" s="100"/>
      <c r="P53" s="100"/>
      <c r="Q53" s="100"/>
      <c r="R53" s="100"/>
      <c r="S53" s="100"/>
      <c r="T53" s="101"/>
    </row>
    <row r="54" spans="1:20" s="4" customFormat="1" ht="11.25" x14ac:dyDescent="0.25">
      <c r="A54" s="99"/>
      <c r="B54" s="141" t="s">
        <v>170</v>
      </c>
      <c r="C54" s="141">
        <v>2</v>
      </c>
      <c r="D54" s="105">
        <v>177</v>
      </c>
      <c r="E54" s="95">
        <v>189</v>
      </c>
      <c r="F54" s="195">
        <f t="shared" ref="F54:F68" si="6">E54-D54</f>
        <v>12</v>
      </c>
      <c r="G54" s="100"/>
      <c r="H54" s="100"/>
      <c r="I54" s="100"/>
      <c r="J54" s="100"/>
      <c r="K54" s="100"/>
      <c r="L54" s="100"/>
      <c r="M54" s="100"/>
      <c r="N54" s="100"/>
      <c r="O54" s="100"/>
      <c r="P54" s="100"/>
      <c r="Q54" s="100"/>
      <c r="R54" s="100"/>
      <c r="S54" s="100"/>
      <c r="T54" s="101"/>
    </row>
    <row r="55" spans="1:20" s="4" customFormat="1" ht="11.25" x14ac:dyDescent="0.25">
      <c r="A55" s="99"/>
      <c r="B55" s="141" t="s">
        <v>171</v>
      </c>
      <c r="C55" s="141">
        <v>3</v>
      </c>
      <c r="D55" s="105">
        <v>150</v>
      </c>
      <c r="E55" s="95">
        <v>173</v>
      </c>
      <c r="F55" s="195">
        <f t="shared" si="6"/>
        <v>23</v>
      </c>
      <c r="G55" s="100"/>
      <c r="H55" s="100"/>
      <c r="I55" s="100"/>
      <c r="J55" s="100"/>
      <c r="K55" s="100"/>
      <c r="L55" s="100"/>
      <c r="M55" s="100"/>
      <c r="N55" s="100"/>
      <c r="O55" s="100"/>
      <c r="P55" s="100"/>
      <c r="Q55" s="100"/>
      <c r="R55" s="100"/>
      <c r="S55" s="100"/>
      <c r="T55" s="101"/>
    </row>
    <row r="56" spans="1:20" s="4" customFormat="1" ht="11.25" x14ac:dyDescent="0.25">
      <c r="A56" s="99"/>
      <c r="B56" s="141" t="s">
        <v>172</v>
      </c>
      <c r="C56" s="141">
        <v>4</v>
      </c>
      <c r="D56" s="105">
        <v>103</v>
      </c>
      <c r="E56" s="95">
        <v>105</v>
      </c>
      <c r="F56" s="195">
        <f t="shared" si="6"/>
        <v>2</v>
      </c>
      <c r="G56" s="100"/>
      <c r="H56" s="100"/>
      <c r="I56" s="100"/>
      <c r="J56" s="100"/>
      <c r="K56" s="100"/>
      <c r="L56" s="100"/>
      <c r="M56" s="100"/>
      <c r="N56" s="100"/>
      <c r="O56" s="100"/>
      <c r="P56" s="100"/>
      <c r="Q56" s="100"/>
      <c r="R56" s="100"/>
      <c r="S56" s="100"/>
      <c r="T56" s="101"/>
    </row>
    <row r="57" spans="1:20" s="4" customFormat="1" ht="11.25" x14ac:dyDescent="0.25">
      <c r="A57" s="99"/>
      <c r="B57" s="141" t="s">
        <v>173</v>
      </c>
      <c r="C57" s="141">
        <v>5</v>
      </c>
      <c r="D57" s="105">
        <v>234</v>
      </c>
      <c r="E57" s="95">
        <v>292</v>
      </c>
      <c r="F57" s="195">
        <f t="shared" si="6"/>
        <v>58</v>
      </c>
      <c r="G57" s="100"/>
      <c r="H57" s="100"/>
      <c r="I57" s="100"/>
      <c r="J57" s="100"/>
      <c r="K57" s="100"/>
      <c r="L57" s="100"/>
      <c r="M57" s="100"/>
      <c r="N57" s="100"/>
      <c r="O57" s="100"/>
      <c r="P57" s="100"/>
      <c r="Q57" s="100"/>
      <c r="R57" s="100"/>
      <c r="S57" s="100"/>
      <c r="T57" s="101"/>
    </row>
    <row r="58" spans="1:20" s="4" customFormat="1" ht="11.25" x14ac:dyDescent="0.25">
      <c r="A58" s="99"/>
      <c r="B58" s="141" t="s">
        <v>174</v>
      </c>
      <c r="C58" s="141">
        <v>6</v>
      </c>
      <c r="D58" s="105">
        <v>229</v>
      </c>
      <c r="E58" s="95">
        <v>293</v>
      </c>
      <c r="F58" s="195">
        <f t="shared" si="6"/>
        <v>64</v>
      </c>
      <c r="G58" s="100"/>
      <c r="H58" s="100"/>
      <c r="I58" s="100"/>
      <c r="J58" s="100"/>
      <c r="K58" s="100"/>
      <c r="L58" s="100"/>
      <c r="M58" s="100"/>
      <c r="N58" s="100"/>
      <c r="O58" s="100"/>
      <c r="P58" s="100"/>
      <c r="Q58" s="100"/>
      <c r="R58" s="100"/>
      <c r="S58" s="100"/>
      <c r="T58" s="101"/>
    </row>
    <row r="59" spans="1:20" s="4" customFormat="1" ht="11.25" x14ac:dyDescent="0.25">
      <c r="A59" s="99"/>
      <c r="B59" s="141" t="s">
        <v>175</v>
      </c>
      <c r="C59" s="141">
        <v>7</v>
      </c>
      <c r="D59" s="105">
        <v>200</v>
      </c>
      <c r="E59" s="95">
        <v>239</v>
      </c>
      <c r="F59" s="195">
        <f t="shared" si="6"/>
        <v>39</v>
      </c>
      <c r="G59" s="100"/>
      <c r="H59" s="100"/>
      <c r="I59" s="100"/>
      <c r="J59" s="100"/>
      <c r="K59" s="100"/>
      <c r="L59" s="100"/>
      <c r="M59" s="100"/>
      <c r="N59" s="100"/>
      <c r="O59" s="100"/>
      <c r="P59" s="100"/>
      <c r="Q59" s="100"/>
      <c r="R59" s="100"/>
      <c r="S59" s="100"/>
      <c r="T59" s="101"/>
    </row>
    <row r="60" spans="1:20" s="4" customFormat="1" ht="11.25" x14ac:dyDescent="0.25">
      <c r="A60" s="99"/>
      <c r="B60" s="141" t="s">
        <v>176</v>
      </c>
      <c r="C60" s="141">
        <v>8</v>
      </c>
      <c r="D60" s="105">
        <v>191</v>
      </c>
      <c r="E60" s="95">
        <v>215</v>
      </c>
      <c r="F60" s="195">
        <f t="shared" si="6"/>
        <v>24</v>
      </c>
      <c r="G60" s="100"/>
      <c r="H60" s="100"/>
      <c r="I60" s="100"/>
      <c r="J60" s="100"/>
      <c r="K60" s="100"/>
      <c r="L60" s="100"/>
      <c r="M60" s="100"/>
      <c r="N60" s="100"/>
      <c r="O60" s="100"/>
      <c r="P60" s="100"/>
      <c r="Q60" s="100"/>
      <c r="R60" s="100"/>
      <c r="S60" s="100"/>
      <c r="T60" s="101"/>
    </row>
    <row r="61" spans="1:20" s="4" customFormat="1" ht="11.25" x14ac:dyDescent="0.25">
      <c r="A61" s="99"/>
      <c r="B61" s="141" t="s">
        <v>177</v>
      </c>
      <c r="C61" s="141">
        <v>9</v>
      </c>
      <c r="D61" s="105">
        <v>200</v>
      </c>
      <c r="E61" s="95">
        <v>237</v>
      </c>
      <c r="F61" s="195">
        <f t="shared" si="6"/>
        <v>37</v>
      </c>
      <c r="G61" s="100"/>
      <c r="H61" s="100"/>
      <c r="I61" s="100"/>
      <c r="J61" s="100"/>
      <c r="K61" s="100"/>
      <c r="L61" s="100"/>
      <c r="M61" s="100"/>
      <c r="N61" s="100"/>
      <c r="O61" s="100"/>
      <c r="P61" s="100"/>
      <c r="Q61" s="100"/>
      <c r="R61" s="100"/>
      <c r="S61" s="100"/>
      <c r="T61" s="101"/>
    </row>
    <row r="62" spans="1:20" s="4" customFormat="1" ht="11.25" x14ac:dyDescent="0.25">
      <c r="A62" s="99"/>
      <c r="B62" s="141" t="s">
        <v>178</v>
      </c>
      <c r="C62" s="141">
        <v>10</v>
      </c>
      <c r="D62" s="105">
        <v>122</v>
      </c>
      <c r="E62" s="95">
        <v>86</v>
      </c>
      <c r="F62" s="195">
        <f t="shared" si="6"/>
        <v>-36</v>
      </c>
      <c r="G62" s="100"/>
      <c r="H62" s="100"/>
      <c r="I62" s="100"/>
      <c r="J62" s="100"/>
      <c r="K62" s="100"/>
      <c r="L62" s="100"/>
      <c r="M62" s="100"/>
      <c r="N62" s="100"/>
      <c r="O62" s="100"/>
      <c r="P62" s="100"/>
      <c r="Q62" s="100"/>
      <c r="R62" s="100"/>
      <c r="S62" s="100"/>
      <c r="T62" s="101"/>
    </row>
    <row r="63" spans="1:20" s="4" customFormat="1" ht="11.25" x14ac:dyDescent="0.25">
      <c r="A63" s="99"/>
      <c r="B63" s="141" t="s">
        <v>179</v>
      </c>
      <c r="C63" s="141">
        <v>11</v>
      </c>
      <c r="D63" s="105">
        <v>78</v>
      </c>
      <c r="E63" s="95">
        <v>107</v>
      </c>
      <c r="F63" s="195">
        <f t="shared" si="6"/>
        <v>29</v>
      </c>
      <c r="G63" s="100"/>
      <c r="H63" s="100"/>
      <c r="I63" s="100"/>
      <c r="J63" s="100"/>
      <c r="K63" s="100"/>
      <c r="L63" s="100"/>
      <c r="M63" s="100"/>
      <c r="N63" s="100"/>
      <c r="O63" s="100"/>
      <c r="P63" s="100"/>
      <c r="Q63" s="100"/>
      <c r="R63" s="100"/>
      <c r="S63" s="100"/>
      <c r="T63" s="101"/>
    </row>
    <row r="64" spans="1:20" s="4" customFormat="1" ht="11.25" x14ac:dyDescent="0.25">
      <c r="A64" s="99"/>
      <c r="B64" s="141" t="s">
        <v>180</v>
      </c>
      <c r="C64" s="141">
        <v>12</v>
      </c>
      <c r="D64" s="105">
        <v>92</v>
      </c>
      <c r="E64" s="95">
        <v>120</v>
      </c>
      <c r="F64" s="195">
        <f t="shared" si="6"/>
        <v>28</v>
      </c>
      <c r="G64" s="100"/>
      <c r="H64" s="100"/>
      <c r="I64" s="100"/>
      <c r="J64" s="100"/>
      <c r="K64" s="100"/>
      <c r="L64" s="100"/>
      <c r="M64" s="100"/>
      <c r="N64" s="100"/>
      <c r="O64" s="100"/>
      <c r="P64" s="100"/>
      <c r="Q64" s="100"/>
      <c r="R64" s="100"/>
      <c r="S64" s="100"/>
      <c r="T64" s="101"/>
    </row>
    <row r="65" spans="1:20" s="4" customFormat="1" ht="11.25" x14ac:dyDescent="0.25">
      <c r="A65" s="99"/>
      <c r="B65" s="141" t="s">
        <v>181</v>
      </c>
      <c r="C65" s="141">
        <v>13</v>
      </c>
      <c r="D65" s="105">
        <v>90</v>
      </c>
      <c r="E65" s="95">
        <v>99</v>
      </c>
      <c r="F65" s="195">
        <f t="shared" si="6"/>
        <v>9</v>
      </c>
      <c r="G65" s="100"/>
      <c r="H65" s="100"/>
      <c r="I65" s="100"/>
      <c r="J65" s="100"/>
      <c r="K65" s="100"/>
      <c r="L65" s="100"/>
      <c r="M65" s="100"/>
      <c r="N65" s="100"/>
      <c r="O65" s="100"/>
      <c r="P65" s="100"/>
      <c r="Q65" s="100"/>
      <c r="R65" s="100"/>
      <c r="S65" s="100"/>
      <c r="T65" s="101"/>
    </row>
    <row r="66" spans="1:20" s="4" customFormat="1" ht="11.25" x14ac:dyDescent="0.25">
      <c r="A66" s="99"/>
      <c r="B66" s="141" t="s">
        <v>182</v>
      </c>
      <c r="C66" s="141">
        <v>14</v>
      </c>
      <c r="D66" s="105">
        <v>224</v>
      </c>
      <c r="E66" s="95">
        <v>325</v>
      </c>
      <c r="F66" s="195">
        <f t="shared" si="6"/>
        <v>101</v>
      </c>
      <c r="G66" s="100"/>
      <c r="H66" s="100"/>
      <c r="I66" s="100"/>
      <c r="J66" s="100"/>
      <c r="K66" s="100"/>
      <c r="L66" s="100"/>
      <c r="M66" s="100"/>
      <c r="N66" s="100"/>
      <c r="O66" s="100"/>
      <c r="P66" s="100"/>
      <c r="Q66" s="100"/>
      <c r="R66" s="100"/>
      <c r="S66" s="100"/>
      <c r="T66" s="101"/>
    </row>
    <row r="67" spans="1:20" s="4" customFormat="1" ht="11.25" x14ac:dyDescent="0.25">
      <c r="A67" s="99"/>
      <c r="B67" s="141" t="s">
        <v>183</v>
      </c>
      <c r="C67" s="141">
        <v>15</v>
      </c>
      <c r="D67" s="105">
        <v>136</v>
      </c>
      <c r="E67" s="95">
        <v>187</v>
      </c>
      <c r="F67" s="195">
        <f t="shared" si="6"/>
        <v>51</v>
      </c>
      <c r="G67" s="100"/>
      <c r="H67" s="100"/>
      <c r="I67" s="100"/>
      <c r="J67" s="100"/>
      <c r="K67" s="100"/>
      <c r="L67" s="100"/>
      <c r="M67" s="100"/>
      <c r="N67" s="100"/>
      <c r="O67" s="100"/>
      <c r="P67" s="100"/>
      <c r="Q67" s="100"/>
      <c r="R67" s="100"/>
      <c r="S67" s="100"/>
      <c r="T67" s="101"/>
    </row>
    <row r="68" spans="1:20" s="4" customFormat="1" ht="11.25" x14ac:dyDescent="0.25">
      <c r="A68" s="99"/>
      <c r="B68" s="100"/>
      <c r="C68" s="107" t="s">
        <v>20</v>
      </c>
      <c r="D68" s="106">
        <f>SUM(D53:D67)</f>
        <v>2297</v>
      </c>
      <c r="E68" s="106">
        <f>SUM(E53:E67)</f>
        <v>2736</v>
      </c>
      <c r="F68" s="196">
        <f t="shared" si="6"/>
        <v>439</v>
      </c>
      <c r="G68" s="100"/>
      <c r="H68" s="100"/>
      <c r="I68" s="100"/>
      <c r="J68" s="100"/>
      <c r="K68" s="100"/>
      <c r="L68" s="100"/>
      <c r="M68" s="100"/>
      <c r="N68" s="100"/>
      <c r="O68" s="100"/>
      <c r="P68" s="100"/>
      <c r="Q68" s="100"/>
      <c r="R68" s="100"/>
      <c r="S68" s="100"/>
      <c r="T68" s="101"/>
    </row>
    <row r="69" spans="1:20" s="4" customFormat="1" ht="11.25" x14ac:dyDescent="0.25">
      <c r="A69" s="102"/>
      <c r="B69" s="103"/>
      <c r="C69" s="103"/>
      <c r="D69" s="103"/>
      <c r="E69" s="103"/>
      <c r="F69" s="103"/>
      <c r="G69" s="103"/>
      <c r="H69" s="103"/>
      <c r="I69" s="103"/>
      <c r="J69" s="103"/>
      <c r="K69" s="103"/>
      <c r="L69" s="103"/>
      <c r="M69" s="103"/>
      <c r="N69" s="103"/>
      <c r="O69" s="103"/>
      <c r="P69" s="103"/>
      <c r="Q69" s="103"/>
      <c r="R69" s="103"/>
      <c r="S69" s="103"/>
      <c r="T69" s="104"/>
    </row>
    <row r="70" spans="1:20" s="1" customFormat="1" ht="11.25" x14ac:dyDescent="0.25"/>
    <row r="71" spans="1:20" s="1" customFormat="1" ht="32.25" customHeight="1" x14ac:dyDescent="0.25">
      <c r="A71" s="115" t="s">
        <v>52</v>
      </c>
      <c r="B71" s="116"/>
      <c r="C71" s="116"/>
      <c r="D71" s="116"/>
      <c r="E71" s="116"/>
      <c r="F71" s="116"/>
      <c r="G71" s="116"/>
      <c r="H71" s="116"/>
      <c r="I71" s="116"/>
      <c r="J71" s="116"/>
      <c r="K71" s="116"/>
      <c r="L71" s="116"/>
      <c r="M71" s="116"/>
    </row>
    <row r="72" spans="1:20" s="1" customFormat="1" ht="11.25" x14ac:dyDescent="0.25">
      <c r="A72" s="139" t="s">
        <v>92</v>
      </c>
      <c r="B72" s="139"/>
      <c r="C72" s="139"/>
      <c r="D72" s="139"/>
      <c r="E72" s="139"/>
      <c r="F72" s="139"/>
      <c r="G72" s="139"/>
      <c r="H72" s="139"/>
      <c r="I72" s="139"/>
      <c r="J72" s="139"/>
      <c r="K72" s="139"/>
      <c r="L72" s="139"/>
      <c r="M72" s="139"/>
      <c r="N72" s="139"/>
      <c r="O72" s="139"/>
      <c r="P72" s="139"/>
      <c r="Q72" s="139"/>
      <c r="R72" s="139"/>
      <c r="S72" s="139"/>
      <c r="T72" s="139"/>
    </row>
    <row r="73" spans="1:20" s="1" customFormat="1" ht="23.25" customHeight="1" x14ac:dyDescent="0.25">
      <c r="A73" s="39"/>
      <c r="B73" s="39"/>
      <c r="C73" s="39"/>
      <c r="D73" s="39"/>
      <c r="E73" s="39"/>
      <c r="F73" s="39"/>
      <c r="G73" s="39"/>
      <c r="H73" s="39"/>
      <c r="I73" s="39"/>
      <c r="J73" s="39"/>
      <c r="K73" s="39"/>
      <c r="L73" s="39"/>
      <c r="M73" s="39"/>
      <c r="N73" s="39"/>
      <c r="O73" s="39"/>
      <c r="P73" s="39"/>
      <c r="Q73" s="39"/>
      <c r="R73" s="39"/>
      <c r="S73" s="39"/>
      <c r="T73" s="39"/>
    </row>
    <row r="74" spans="1:20" s="1" customFormat="1" ht="34.5" customHeight="1" x14ac:dyDescent="0.25">
      <c r="A74" s="115" t="s">
        <v>57</v>
      </c>
      <c r="B74" s="116"/>
      <c r="C74" s="116"/>
      <c r="D74" s="116"/>
      <c r="E74" s="116"/>
      <c r="F74" s="116"/>
      <c r="G74" s="116"/>
      <c r="H74" s="116"/>
      <c r="I74" s="116"/>
      <c r="J74" s="116"/>
      <c r="K74" s="116"/>
      <c r="L74" s="116"/>
      <c r="M74" s="116"/>
    </row>
    <row r="75" spans="1:20" s="1" customFormat="1" ht="11.25" x14ac:dyDescent="0.25">
      <c r="A75" s="137"/>
      <c r="B75" s="137"/>
      <c r="C75" s="137"/>
      <c r="D75" s="137"/>
      <c r="E75" s="137"/>
      <c r="F75" s="137"/>
      <c r="G75" s="137"/>
      <c r="H75" s="137"/>
      <c r="I75" s="137"/>
      <c r="J75" s="137"/>
      <c r="K75" s="137"/>
      <c r="L75" s="137"/>
      <c r="M75" s="137"/>
      <c r="N75" s="137"/>
      <c r="O75" s="137"/>
      <c r="P75" s="137"/>
      <c r="Q75" s="137"/>
      <c r="R75" s="137"/>
      <c r="S75" s="137"/>
      <c r="T75" s="137"/>
    </row>
    <row r="76" spans="1:20" s="1" customFormat="1" ht="11.25" x14ac:dyDescent="0.25">
      <c r="A76" s="39"/>
      <c r="B76" s="39"/>
      <c r="C76" s="39"/>
      <c r="D76" s="39"/>
      <c r="E76" s="39"/>
      <c r="F76" s="39"/>
      <c r="G76" s="39"/>
      <c r="H76" s="39"/>
      <c r="I76" s="39"/>
      <c r="J76" s="39"/>
      <c r="K76" s="39"/>
      <c r="L76" s="39"/>
      <c r="M76" s="39"/>
      <c r="N76" s="39"/>
      <c r="O76" s="39"/>
      <c r="P76" s="39"/>
      <c r="Q76" s="39"/>
      <c r="R76" s="39"/>
      <c r="S76" s="39"/>
      <c r="T76" s="39"/>
    </row>
    <row r="77" spans="1:20" s="1" customFormat="1" ht="22.5" customHeight="1" x14ac:dyDescent="0.25">
      <c r="A77" s="115" t="s">
        <v>56</v>
      </c>
      <c r="B77" s="116"/>
      <c r="C77" s="116"/>
      <c r="D77" s="116"/>
      <c r="E77" s="116"/>
      <c r="F77" s="116"/>
      <c r="G77" s="116"/>
      <c r="H77" s="116"/>
      <c r="I77" s="116"/>
      <c r="J77" s="116"/>
      <c r="K77" s="116"/>
      <c r="L77" s="116"/>
      <c r="M77" s="116"/>
    </row>
    <row r="78" spans="1:20" s="1" customFormat="1" ht="12" x14ac:dyDescent="0.25">
      <c r="A78" s="197" t="s">
        <v>188</v>
      </c>
      <c r="B78" s="197"/>
      <c r="C78" s="197"/>
      <c r="D78" s="197"/>
      <c r="E78" s="197"/>
      <c r="F78" s="197"/>
      <c r="G78" s="197"/>
      <c r="H78" s="197"/>
      <c r="I78" s="197"/>
      <c r="J78" s="197"/>
      <c r="K78" s="197"/>
      <c r="L78" s="197"/>
      <c r="M78" s="197"/>
      <c r="N78" s="197"/>
      <c r="O78" s="197"/>
      <c r="P78" s="197"/>
      <c r="Q78" s="197"/>
      <c r="R78" s="197"/>
      <c r="S78" s="197"/>
      <c r="T78" s="197"/>
    </row>
    <row r="79" spans="1:20" s="1" customFormat="1" ht="12" customHeight="1" x14ac:dyDescent="0.25">
      <c r="A79" s="71"/>
      <c r="B79" s="72"/>
      <c r="C79" s="72"/>
      <c r="D79" s="72"/>
      <c r="E79" s="72"/>
      <c r="F79" s="72"/>
      <c r="G79" s="72"/>
      <c r="H79" s="72"/>
      <c r="I79" s="72"/>
      <c r="J79" s="72"/>
      <c r="K79" s="72"/>
      <c r="L79" s="72"/>
      <c r="M79" s="72"/>
      <c r="N79" s="39"/>
      <c r="O79" s="39"/>
      <c r="P79" s="39"/>
      <c r="Q79" s="39"/>
      <c r="R79" s="39"/>
      <c r="S79" s="39"/>
      <c r="T79" s="39"/>
    </row>
    <row r="80" spans="1:20" s="1" customFormat="1" ht="11.25" x14ac:dyDescent="0.25">
      <c r="A80" s="115" t="s">
        <v>48</v>
      </c>
      <c r="B80" s="116"/>
      <c r="C80" s="116"/>
      <c r="D80" s="116"/>
      <c r="E80" s="116"/>
      <c r="F80" s="116"/>
      <c r="G80" s="116"/>
      <c r="H80" s="116"/>
      <c r="I80" s="116"/>
      <c r="J80" s="116"/>
      <c r="K80" s="116"/>
      <c r="L80" s="116"/>
      <c r="M80" s="116"/>
    </row>
    <row r="81" spans="1:20" s="1" customFormat="1" ht="12" x14ac:dyDescent="0.25">
      <c r="A81" s="197" t="s">
        <v>189</v>
      </c>
      <c r="B81" s="197"/>
      <c r="C81" s="197"/>
      <c r="D81" s="197"/>
      <c r="E81" s="197"/>
      <c r="F81" s="197"/>
      <c r="G81" s="197"/>
      <c r="H81" s="197"/>
      <c r="I81" s="197"/>
      <c r="J81" s="197"/>
      <c r="K81" s="197"/>
      <c r="L81" s="197"/>
      <c r="M81" s="197"/>
      <c r="N81" s="197"/>
      <c r="O81" s="197"/>
      <c r="P81" s="197"/>
      <c r="Q81" s="197"/>
      <c r="R81" s="197"/>
      <c r="S81" s="197"/>
      <c r="T81" s="197"/>
    </row>
    <row r="82" spans="1:20" s="1" customFormat="1" ht="11.25" x14ac:dyDescent="0.25"/>
    <row r="83" spans="1:20" s="1" customFormat="1" ht="40.5" customHeight="1" x14ac:dyDescent="0.25"/>
    <row r="84" spans="1:20" s="84" customFormat="1" ht="12" x14ac:dyDescent="0.25">
      <c r="B84" s="85" t="s">
        <v>93</v>
      </c>
      <c r="F84" s="84" t="s">
        <v>94</v>
      </c>
      <c r="K84" s="140" t="s">
        <v>95</v>
      </c>
      <c r="L84" s="140"/>
      <c r="M84" s="140"/>
      <c r="N84" s="140"/>
      <c r="P84" s="140" t="s">
        <v>96</v>
      </c>
      <c r="Q84" s="140"/>
    </row>
    <row r="85" spans="1:20" s="42" customFormat="1" ht="33.75" customHeight="1" x14ac:dyDescent="0.25">
      <c r="A85" s="40"/>
      <c r="B85" s="41" t="s">
        <v>21</v>
      </c>
      <c r="C85" s="15"/>
      <c r="F85" s="132" t="s">
        <v>14</v>
      </c>
      <c r="G85" s="132"/>
      <c r="J85" s="1"/>
      <c r="K85" s="132" t="s">
        <v>15</v>
      </c>
      <c r="L85" s="132"/>
      <c r="M85" s="132"/>
      <c r="N85" s="132"/>
      <c r="P85" s="132" t="s">
        <v>45</v>
      </c>
      <c r="Q85" s="132"/>
      <c r="R85" s="14"/>
      <c r="S85" s="1"/>
      <c r="T85" s="40"/>
    </row>
    <row r="86" spans="1:20" s="42" customFormat="1" ht="12.75" x14ac:dyDescent="0.25">
      <c r="A86" s="40"/>
      <c r="B86" s="14"/>
      <c r="C86" s="15"/>
      <c r="F86" s="14"/>
      <c r="G86" s="14"/>
      <c r="J86" s="1"/>
      <c r="K86" s="14"/>
      <c r="L86" s="14"/>
      <c r="M86" s="14"/>
      <c r="N86" s="14"/>
      <c r="P86" s="14"/>
      <c r="Q86" s="14"/>
      <c r="R86" s="14"/>
      <c r="S86" s="1"/>
      <c r="T86" s="40"/>
    </row>
    <row r="87" spans="1:20" s="1" customFormat="1" ht="51.75" customHeight="1" x14ac:dyDescent="0.25">
      <c r="A87" s="138" t="s">
        <v>59</v>
      </c>
      <c r="B87" s="138"/>
      <c r="C87" s="138"/>
      <c r="D87" s="138"/>
      <c r="E87" s="138"/>
      <c r="F87" s="138"/>
      <c r="G87" s="138"/>
      <c r="H87" s="138"/>
      <c r="I87" s="138"/>
      <c r="J87" s="138"/>
      <c r="K87" s="138"/>
      <c r="L87" s="138"/>
      <c r="M87" s="138"/>
      <c r="N87" s="138"/>
      <c r="O87" s="138"/>
      <c r="P87" s="138"/>
      <c r="Q87" s="138"/>
      <c r="R87" s="138"/>
      <c r="S87" s="138"/>
      <c r="T87" s="138"/>
    </row>
    <row r="88" spans="1:20" s="1" customFormat="1" ht="11.25" x14ac:dyDescent="0.25"/>
    <row r="89" spans="1:20" s="1" customFormat="1" ht="94.5" customHeight="1" x14ac:dyDescent="0.25">
      <c r="A89" s="130" t="s">
        <v>61</v>
      </c>
      <c r="B89" s="130"/>
      <c r="C89" s="130"/>
      <c r="D89" s="130"/>
      <c r="E89" s="130"/>
      <c r="F89" s="130"/>
      <c r="G89" s="130"/>
      <c r="H89" s="130"/>
      <c r="I89" s="130"/>
      <c r="J89" s="130"/>
      <c r="K89" s="130"/>
      <c r="L89" s="130"/>
      <c r="M89" s="130"/>
      <c r="N89" s="130"/>
      <c r="O89" s="130"/>
      <c r="P89" s="130"/>
      <c r="Q89" s="130"/>
      <c r="R89" s="130"/>
      <c r="S89" s="130"/>
      <c r="T89" s="130"/>
    </row>
    <row r="90" spans="1:20" s="1" customFormat="1" ht="11.25" x14ac:dyDescent="0.25"/>
  </sheetData>
  <mergeCells count="108">
    <mergeCell ref="B63:C63"/>
    <mergeCell ref="B64:C64"/>
    <mergeCell ref="B65:C65"/>
    <mergeCell ref="B56:C56"/>
    <mergeCell ref="B57:C57"/>
    <mergeCell ref="B58:C58"/>
    <mergeCell ref="B59:C59"/>
    <mergeCell ref="B60:C60"/>
    <mergeCell ref="B52:C52"/>
    <mergeCell ref="B54:C54"/>
    <mergeCell ref="B55:C55"/>
    <mergeCell ref="B51:F51"/>
    <mergeCell ref="A17:I17"/>
    <mergeCell ref="F28:G28"/>
    <mergeCell ref="H29:H30"/>
    <mergeCell ref="H31:H32"/>
    <mergeCell ref="B29:B30"/>
    <mergeCell ref="A29:A30"/>
    <mergeCell ref="C31:D32"/>
    <mergeCell ref="E31:E32"/>
    <mergeCell ref="A31:A42"/>
    <mergeCell ref="F27:G27"/>
    <mergeCell ref="B19:G19"/>
    <mergeCell ref="C27:D27"/>
    <mergeCell ref="B31:B42"/>
    <mergeCell ref="C33:D34"/>
    <mergeCell ref="E33:E34"/>
    <mergeCell ref="F33:G34"/>
    <mergeCell ref="F39:G40"/>
    <mergeCell ref="H33:H34"/>
    <mergeCell ref="H35:H36"/>
    <mergeCell ref="J39:K39"/>
    <mergeCell ref="E39:E40"/>
    <mergeCell ref="J28:K28"/>
    <mergeCell ref="J29:K29"/>
    <mergeCell ref="J30:K30"/>
    <mergeCell ref="F29:G30"/>
    <mergeCell ref="C28:D28"/>
    <mergeCell ref="E29:E30"/>
    <mergeCell ref="C29:D30"/>
    <mergeCell ref="J31:K31"/>
    <mergeCell ref="J32:K32"/>
    <mergeCell ref="C35:D42"/>
    <mergeCell ref="E35:E36"/>
    <mergeCell ref="F35:G36"/>
    <mergeCell ref="E37:E38"/>
    <mergeCell ref="F37:G38"/>
    <mergeCell ref="A1:T1"/>
    <mergeCell ref="A14:I14"/>
    <mergeCell ref="Q12:S12"/>
    <mergeCell ref="A2:T2"/>
    <mergeCell ref="A3:T3"/>
    <mergeCell ref="A4:T4"/>
    <mergeCell ref="A7:T7"/>
    <mergeCell ref="A6:T6"/>
    <mergeCell ref="P8:Q8"/>
    <mergeCell ref="S8:T8"/>
    <mergeCell ref="S9:T9"/>
    <mergeCell ref="A10:I10"/>
    <mergeCell ref="A12:H12"/>
    <mergeCell ref="A89:T89"/>
    <mergeCell ref="E43:G43"/>
    <mergeCell ref="F85:G85"/>
    <mergeCell ref="A47:T47"/>
    <mergeCell ref="K85:N85"/>
    <mergeCell ref="P85:Q85"/>
    <mergeCell ref="J43:K43"/>
    <mergeCell ref="A74:M74"/>
    <mergeCell ref="A75:T75"/>
    <mergeCell ref="A87:T87"/>
    <mergeCell ref="A72:T72"/>
    <mergeCell ref="A81:T81"/>
    <mergeCell ref="K84:N84"/>
    <mergeCell ref="P84:Q84"/>
    <mergeCell ref="A78:T78"/>
    <mergeCell ref="A80:M80"/>
    <mergeCell ref="A77:M77"/>
    <mergeCell ref="B66:C66"/>
    <mergeCell ref="B67:C67"/>
    <mergeCell ref="B53:C53"/>
    <mergeCell ref="A48:T48"/>
    <mergeCell ref="A49:T49"/>
    <mergeCell ref="B61:C61"/>
    <mergeCell ref="B62:C62"/>
    <mergeCell ref="T26:T27"/>
    <mergeCell ref="M26:P26"/>
    <mergeCell ref="Q26:Q27"/>
    <mergeCell ref="S26:S27"/>
    <mergeCell ref="A46:M46"/>
    <mergeCell ref="A71:M71"/>
    <mergeCell ref="J40:K40"/>
    <mergeCell ref="M25:Q25"/>
    <mergeCell ref="J27:K27"/>
    <mergeCell ref="R26:R27"/>
    <mergeCell ref="J42:K42"/>
    <mergeCell ref="E41:E42"/>
    <mergeCell ref="F41:G42"/>
    <mergeCell ref="J41:K41"/>
    <mergeCell ref="H41:H42"/>
    <mergeCell ref="F31:G32"/>
    <mergeCell ref="H37:H38"/>
    <mergeCell ref="J33:K33"/>
    <mergeCell ref="J34:K34"/>
    <mergeCell ref="J35:K35"/>
    <mergeCell ref="J36:K36"/>
    <mergeCell ref="J37:K37"/>
    <mergeCell ref="J38:K38"/>
    <mergeCell ref="H39:H40"/>
  </mergeCells>
  <printOptions horizontalCentered="1"/>
  <pageMargins left="0.23622047244094491" right="0.19685039370078741" top="0.19685039370078741" bottom="0.27559055118110237" header="0" footer="0.15748031496062992"/>
  <pageSetup scale="45" fitToHeight="0" orientation="landscape" r:id="rId1"/>
  <headerFooter>
    <oddFooter>&amp;L&amp;8Elaboró:  Subdirección de Planeación y Evaluación/Departamento de Planeación.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80"/>
  <sheetViews>
    <sheetView topLeftCell="A8" zoomScale="90" zoomScaleNormal="90" workbookViewId="0">
      <selection activeCell="N11" sqref="N11"/>
    </sheetView>
  </sheetViews>
  <sheetFormatPr baseColWidth="10" defaultRowHeight="14.25" x14ac:dyDescent="0.2"/>
  <cols>
    <col min="1" max="1" width="9.7109375" style="45" customWidth="1"/>
    <col min="2" max="3" width="15.85546875" style="45" customWidth="1"/>
    <col min="4" max="4" width="15.7109375" style="45" customWidth="1"/>
    <col min="5" max="5" width="17.140625" style="45" customWidth="1"/>
    <col min="6" max="6" width="14.140625" style="45" customWidth="1"/>
    <col min="7" max="7" width="33.5703125" style="45" customWidth="1"/>
    <col min="8" max="8" width="12.28515625" style="45" customWidth="1"/>
    <col min="9" max="9" width="15" style="45" bestFit="1" customWidth="1"/>
    <col min="10" max="10" width="15.5703125" style="45" customWidth="1"/>
    <col min="11" max="11" width="13.140625" style="45" customWidth="1"/>
    <col min="12" max="12" width="14.7109375" style="45" customWidth="1"/>
    <col min="13" max="16384" width="11.42578125" style="45"/>
  </cols>
  <sheetData>
    <row r="1" spans="1:24" ht="15" x14ac:dyDescent="0.25">
      <c r="A1" s="177" t="s">
        <v>55</v>
      </c>
      <c r="B1" s="177"/>
      <c r="C1" s="177"/>
      <c r="D1" s="177"/>
      <c r="E1" s="177"/>
      <c r="F1" s="177"/>
      <c r="G1" s="177"/>
      <c r="H1" s="177"/>
      <c r="I1" s="177"/>
      <c r="J1" s="177"/>
      <c r="K1" s="177"/>
      <c r="L1" s="177"/>
      <c r="M1" s="43"/>
      <c r="N1" s="43"/>
      <c r="O1" s="43"/>
      <c r="P1" s="44"/>
      <c r="Q1" s="44"/>
      <c r="R1" s="44"/>
      <c r="S1" s="44"/>
      <c r="T1" s="44"/>
      <c r="U1" s="44"/>
    </row>
    <row r="2" spans="1:24" ht="15" x14ac:dyDescent="0.25">
      <c r="A2" s="178" t="s">
        <v>0</v>
      </c>
      <c r="B2" s="178"/>
      <c r="C2" s="178"/>
      <c r="D2" s="178"/>
      <c r="E2" s="178"/>
      <c r="F2" s="178"/>
      <c r="G2" s="178"/>
      <c r="H2" s="178"/>
      <c r="I2" s="178"/>
      <c r="J2" s="178"/>
      <c r="K2" s="178"/>
      <c r="L2" s="178"/>
      <c r="M2" s="43"/>
      <c r="N2" s="43"/>
      <c r="O2" s="44"/>
      <c r="P2" s="44"/>
      <c r="Q2" s="44"/>
      <c r="R2" s="44"/>
      <c r="S2" s="44"/>
      <c r="T2" s="44"/>
      <c r="U2" s="44"/>
      <c r="V2" s="44"/>
      <c r="W2" s="44"/>
      <c r="X2" s="44"/>
    </row>
    <row r="3" spans="1:24" ht="15" x14ac:dyDescent="0.25">
      <c r="A3" s="179" t="s">
        <v>1</v>
      </c>
      <c r="B3" s="179"/>
      <c r="C3" s="179"/>
      <c r="D3" s="179"/>
      <c r="E3" s="179"/>
      <c r="F3" s="179"/>
      <c r="G3" s="179"/>
      <c r="H3" s="179"/>
      <c r="I3" s="179"/>
      <c r="J3" s="179"/>
      <c r="K3" s="179"/>
      <c r="L3" s="179"/>
      <c r="M3" s="43"/>
      <c r="N3" s="43"/>
      <c r="O3" s="44"/>
      <c r="P3" s="44"/>
      <c r="Q3" s="44"/>
      <c r="R3" s="44"/>
      <c r="S3" s="44"/>
      <c r="T3" s="44"/>
      <c r="U3" s="44"/>
      <c r="V3" s="44"/>
      <c r="W3" s="44"/>
      <c r="X3" s="44"/>
    </row>
    <row r="4" spans="1:24" ht="15" x14ac:dyDescent="0.25">
      <c r="A4" s="179" t="s">
        <v>12</v>
      </c>
      <c r="B4" s="179"/>
      <c r="C4" s="179"/>
      <c r="D4" s="179"/>
      <c r="E4" s="179"/>
      <c r="F4" s="179"/>
      <c r="G4" s="179"/>
      <c r="H4" s="179"/>
      <c r="I4" s="179"/>
      <c r="J4" s="179"/>
      <c r="K4" s="179"/>
      <c r="L4" s="179"/>
      <c r="M4" s="43"/>
      <c r="N4" s="43"/>
      <c r="O4" s="44"/>
      <c r="P4" s="44"/>
      <c r="Q4" s="44"/>
      <c r="R4" s="44"/>
      <c r="S4" s="44"/>
      <c r="T4" s="44"/>
      <c r="U4" s="44"/>
      <c r="V4" s="44"/>
      <c r="W4" s="44"/>
      <c r="X4" s="44"/>
    </row>
    <row r="5" spans="1:24" ht="32.25" customHeight="1" x14ac:dyDescent="0.2">
      <c r="A5" s="190" t="s">
        <v>60</v>
      </c>
      <c r="B5" s="187"/>
      <c r="C5" s="187"/>
      <c r="D5" s="187"/>
      <c r="E5" s="187"/>
      <c r="F5" s="187"/>
      <c r="G5" s="187"/>
      <c r="H5" s="187"/>
      <c r="I5" s="187"/>
      <c r="J5" s="187"/>
      <c r="K5" s="187"/>
      <c r="L5" s="187"/>
    </row>
    <row r="6" spans="1:24" ht="15" x14ac:dyDescent="0.25">
      <c r="A6" s="187" t="s">
        <v>35</v>
      </c>
      <c r="B6" s="187"/>
      <c r="C6" s="187"/>
      <c r="D6" s="187"/>
      <c r="E6" s="187"/>
      <c r="F6" s="187"/>
      <c r="G6" s="187"/>
      <c r="H6" s="187"/>
      <c r="I6" s="187"/>
      <c r="J6" s="187"/>
      <c r="K6" s="187"/>
      <c r="L6" s="187"/>
      <c r="M6" s="43"/>
      <c r="N6" s="43"/>
    </row>
    <row r="7" spans="1:24" x14ac:dyDescent="0.2">
      <c r="I7" s="188" t="s">
        <v>13</v>
      </c>
      <c r="J7" s="188"/>
      <c r="K7" s="158">
        <v>42828</v>
      </c>
      <c r="L7" s="158"/>
    </row>
    <row r="8" spans="1:24" x14ac:dyDescent="0.2">
      <c r="A8" s="46"/>
      <c r="B8" s="46"/>
      <c r="C8" s="46"/>
      <c r="D8" s="46"/>
      <c r="E8" s="46"/>
      <c r="F8" s="46"/>
      <c r="G8" s="46"/>
      <c r="H8" s="46"/>
      <c r="I8" s="46"/>
      <c r="K8" s="189" t="s">
        <v>4</v>
      </c>
      <c r="L8" s="189"/>
    </row>
    <row r="9" spans="1:24" ht="21.75" customHeight="1" x14ac:dyDescent="0.2">
      <c r="A9" s="191" t="s">
        <v>68</v>
      </c>
      <c r="B9" s="192"/>
      <c r="C9" s="192"/>
      <c r="D9" s="192"/>
      <c r="E9" s="192"/>
      <c r="F9" s="192"/>
      <c r="G9" s="193"/>
      <c r="H9" s="46"/>
      <c r="I9" s="47"/>
      <c r="J9" s="10" t="s">
        <v>18</v>
      </c>
      <c r="K9" s="108" t="s">
        <v>187</v>
      </c>
    </row>
    <row r="10" spans="1:24" x14ac:dyDescent="0.2">
      <c r="A10" s="48"/>
      <c r="B10" s="49"/>
      <c r="C10" s="49"/>
      <c r="D10" s="49"/>
      <c r="E10" s="49"/>
      <c r="F10" s="49"/>
      <c r="G10" s="49"/>
      <c r="H10" s="46"/>
      <c r="I10" s="47"/>
    </row>
    <row r="11" spans="1:24" ht="36" customHeight="1" x14ac:dyDescent="0.2">
      <c r="A11" s="146" t="s">
        <v>53</v>
      </c>
      <c r="B11" s="162"/>
      <c r="C11" s="162"/>
      <c r="D11" s="162"/>
      <c r="E11" s="162"/>
      <c r="F11" s="162"/>
      <c r="G11" s="162"/>
      <c r="H11" s="162"/>
      <c r="I11" s="163"/>
      <c r="J11" s="10" t="s">
        <v>17</v>
      </c>
      <c r="K11" s="11">
        <v>2016</v>
      </c>
    </row>
    <row r="12" spans="1:24" ht="12" customHeight="1" x14ac:dyDescent="0.2">
      <c r="A12" s="50"/>
      <c r="B12" s="13"/>
      <c r="C12" s="13"/>
      <c r="D12" s="13"/>
      <c r="E12" s="13"/>
      <c r="F12" s="13"/>
      <c r="G12" s="13"/>
      <c r="H12" s="13"/>
      <c r="I12" s="13"/>
      <c r="J12" s="13"/>
      <c r="K12" s="13"/>
      <c r="L12" s="13"/>
    </row>
    <row r="13" spans="1:24" ht="27" customHeight="1" x14ac:dyDescent="0.2">
      <c r="A13" s="184" t="s">
        <v>69</v>
      </c>
      <c r="B13" s="185"/>
      <c r="C13" s="185"/>
      <c r="D13" s="185"/>
      <c r="E13" s="185"/>
      <c r="F13" s="185"/>
      <c r="G13" s="185"/>
      <c r="H13" s="186"/>
      <c r="I13" s="15"/>
      <c r="L13" s="15"/>
    </row>
    <row r="14" spans="1:24" x14ac:dyDescent="0.2">
      <c r="A14" s="51"/>
      <c r="B14" s="51"/>
      <c r="C14" s="51"/>
      <c r="D14" s="51"/>
      <c r="E14" s="51"/>
      <c r="F14" s="51"/>
      <c r="G14" s="51"/>
      <c r="H14" s="51"/>
      <c r="I14" s="52"/>
      <c r="J14" s="52"/>
      <c r="K14" s="52"/>
      <c r="L14" s="52"/>
    </row>
    <row r="15" spans="1:24" x14ac:dyDescent="0.2">
      <c r="A15" s="53"/>
      <c r="B15" s="53"/>
      <c r="C15" s="53"/>
      <c r="D15" s="53"/>
      <c r="E15" s="53"/>
      <c r="F15" s="53"/>
      <c r="G15" s="53"/>
      <c r="H15" s="53"/>
      <c r="I15" s="54"/>
      <c r="J15" s="54"/>
      <c r="K15" s="54"/>
      <c r="L15" s="54"/>
    </row>
    <row r="16" spans="1:24" ht="35.25" customHeight="1" x14ac:dyDescent="0.2">
      <c r="A16" s="55"/>
      <c r="B16" s="112" t="s">
        <v>25</v>
      </c>
      <c r="C16" s="112"/>
      <c r="D16" s="112"/>
      <c r="E16" s="112"/>
      <c r="F16" s="112"/>
      <c r="G16" s="112"/>
      <c r="H16" s="112" t="s">
        <v>33</v>
      </c>
      <c r="I16" s="112"/>
      <c r="J16" s="112"/>
      <c r="K16" s="182" t="s">
        <v>32</v>
      </c>
      <c r="L16" s="183"/>
    </row>
    <row r="17" spans="1:12" ht="44.25" customHeight="1" x14ac:dyDescent="0.2">
      <c r="A17" s="12" t="s">
        <v>22</v>
      </c>
      <c r="B17" s="12" t="s">
        <v>28</v>
      </c>
      <c r="C17" s="12" t="s">
        <v>54</v>
      </c>
      <c r="D17" s="12" t="s">
        <v>23</v>
      </c>
      <c r="E17" s="12" t="s">
        <v>24</v>
      </c>
      <c r="F17" s="12" t="s">
        <v>47</v>
      </c>
      <c r="G17" s="12" t="s">
        <v>31</v>
      </c>
      <c r="H17" s="12" t="s">
        <v>30</v>
      </c>
      <c r="I17" s="12" t="s">
        <v>26</v>
      </c>
      <c r="J17" s="12" t="s">
        <v>27</v>
      </c>
      <c r="K17" s="12" t="s">
        <v>46</v>
      </c>
      <c r="L17" s="12" t="s">
        <v>29</v>
      </c>
    </row>
    <row r="18" spans="1:12" s="59" customFormat="1" x14ac:dyDescent="0.2">
      <c r="A18" s="56"/>
      <c r="B18" s="28"/>
      <c r="C18" s="57"/>
      <c r="D18" s="57"/>
      <c r="E18" s="29"/>
      <c r="F18" s="29"/>
      <c r="G18" s="29"/>
      <c r="H18" s="58"/>
      <c r="I18" s="31"/>
      <c r="J18" s="31"/>
      <c r="K18" s="31"/>
      <c r="L18" s="31"/>
    </row>
    <row r="19" spans="1:12" s="93" customFormat="1" x14ac:dyDescent="0.2">
      <c r="A19" s="89" t="s">
        <v>74</v>
      </c>
      <c r="B19" s="91" t="s">
        <v>97</v>
      </c>
      <c r="C19" s="90">
        <v>42709</v>
      </c>
      <c r="D19" s="86" t="s">
        <v>98</v>
      </c>
      <c r="E19" s="86">
        <v>165</v>
      </c>
      <c r="F19" s="86">
        <v>1</v>
      </c>
      <c r="G19" s="86" t="s">
        <v>99</v>
      </c>
      <c r="H19" s="92">
        <v>1</v>
      </c>
      <c r="I19" s="88">
        <v>18908</v>
      </c>
      <c r="J19" s="88">
        <f>SUM(H19*I19)</f>
        <v>18908</v>
      </c>
      <c r="K19" s="88">
        <v>0</v>
      </c>
      <c r="L19" s="88">
        <v>0</v>
      </c>
    </row>
    <row r="20" spans="1:12" s="93" customFormat="1" ht="27.75" customHeight="1" x14ac:dyDescent="0.2">
      <c r="A20" s="89" t="s">
        <v>74</v>
      </c>
      <c r="B20" s="91" t="s">
        <v>97</v>
      </c>
      <c r="C20" s="90">
        <v>42740</v>
      </c>
      <c r="D20" s="86" t="s">
        <v>148</v>
      </c>
      <c r="E20" s="86">
        <v>2905</v>
      </c>
      <c r="F20" s="86">
        <v>1</v>
      </c>
      <c r="G20" s="86" t="s">
        <v>163</v>
      </c>
      <c r="H20" s="92">
        <v>1</v>
      </c>
      <c r="I20" s="88">
        <v>16214.48</v>
      </c>
      <c r="J20" s="88">
        <f t="shared" ref="J20:J24" si="0">SUM(H20*I20)</f>
        <v>16214.48</v>
      </c>
      <c r="K20" s="88">
        <v>0</v>
      </c>
      <c r="L20" s="88">
        <v>0</v>
      </c>
    </row>
    <row r="21" spans="1:12" s="93" customFormat="1" ht="20.25" customHeight="1" x14ac:dyDescent="0.2">
      <c r="A21" s="89" t="s">
        <v>74</v>
      </c>
      <c r="B21" s="91" t="s">
        <v>97</v>
      </c>
      <c r="C21" s="90">
        <v>42767</v>
      </c>
      <c r="D21" s="86" t="s">
        <v>148</v>
      </c>
      <c r="E21" s="86">
        <v>2976</v>
      </c>
      <c r="F21" s="86">
        <v>1</v>
      </c>
      <c r="G21" s="86" t="s">
        <v>121</v>
      </c>
      <c r="H21" s="92">
        <v>1</v>
      </c>
      <c r="I21" s="88">
        <v>48948.52</v>
      </c>
      <c r="J21" s="88">
        <f t="shared" si="0"/>
        <v>48948.52</v>
      </c>
      <c r="K21" s="88">
        <v>0</v>
      </c>
      <c r="L21" s="88">
        <v>0</v>
      </c>
    </row>
    <row r="22" spans="1:12" s="93" customFormat="1" ht="22.5" x14ac:dyDescent="0.2">
      <c r="A22" s="89" t="s">
        <v>74</v>
      </c>
      <c r="B22" s="91" t="s">
        <v>97</v>
      </c>
      <c r="C22" s="90">
        <v>42754</v>
      </c>
      <c r="D22" s="86" t="s">
        <v>157</v>
      </c>
      <c r="E22" s="86" t="s">
        <v>158</v>
      </c>
      <c r="F22" s="86">
        <v>3</v>
      </c>
      <c r="G22" s="86" t="s">
        <v>122</v>
      </c>
      <c r="H22" s="92">
        <v>1</v>
      </c>
      <c r="I22" s="88">
        <v>2692.36</v>
      </c>
      <c r="J22" s="88">
        <f t="shared" si="0"/>
        <v>2692.36</v>
      </c>
      <c r="K22" s="88">
        <v>4</v>
      </c>
      <c r="L22" s="88">
        <v>7122</v>
      </c>
    </row>
    <row r="23" spans="1:12" s="93" customFormat="1" ht="23.25" customHeight="1" x14ac:dyDescent="0.2">
      <c r="A23" s="89" t="s">
        <v>74</v>
      </c>
      <c r="B23" s="91" t="s">
        <v>97</v>
      </c>
      <c r="C23" s="90">
        <v>42740</v>
      </c>
      <c r="D23" s="86" t="s">
        <v>148</v>
      </c>
      <c r="E23" s="86">
        <v>2907</v>
      </c>
      <c r="F23" s="86">
        <v>1</v>
      </c>
      <c r="G23" s="86" t="s">
        <v>123</v>
      </c>
      <c r="H23" s="92">
        <v>6</v>
      </c>
      <c r="I23" s="88">
        <v>7520.28</v>
      </c>
      <c r="J23" s="88">
        <f t="shared" si="0"/>
        <v>45121.68</v>
      </c>
      <c r="K23" s="88">
        <v>2</v>
      </c>
      <c r="L23" s="88">
        <v>0</v>
      </c>
    </row>
    <row r="24" spans="1:12" s="93" customFormat="1" ht="25.5" customHeight="1" x14ac:dyDescent="0.2">
      <c r="A24" s="89" t="s">
        <v>74</v>
      </c>
      <c r="B24" s="91" t="s">
        <v>97</v>
      </c>
      <c r="C24" s="90">
        <v>42740</v>
      </c>
      <c r="D24" s="86" t="s">
        <v>148</v>
      </c>
      <c r="E24" s="86">
        <v>2906</v>
      </c>
      <c r="F24" s="86">
        <v>1</v>
      </c>
      <c r="G24" s="86" t="s">
        <v>124</v>
      </c>
      <c r="H24" s="92">
        <v>4</v>
      </c>
      <c r="I24" s="88">
        <v>28581.24</v>
      </c>
      <c r="J24" s="88">
        <f t="shared" si="0"/>
        <v>114324.96</v>
      </c>
      <c r="K24" s="88">
        <v>1</v>
      </c>
      <c r="L24" s="88">
        <v>0</v>
      </c>
    </row>
    <row r="25" spans="1:12" s="93" customFormat="1" x14ac:dyDescent="0.2">
      <c r="A25" s="89"/>
      <c r="B25" s="91"/>
      <c r="C25" s="86"/>
      <c r="D25" s="86"/>
      <c r="E25" s="86"/>
      <c r="F25" s="86"/>
      <c r="G25" s="86"/>
      <c r="H25" s="92"/>
      <c r="I25" s="88"/>
      <c r="J25" s="88"/>
      <c r="K25" s="88"/>
      <c r="L25" s="88"/>
    </row>
    <row r="26" spans="1:12" s="93" customFormat="1" ht="22.5" x14ac:dyDescent="0.2">
      <c r="A26" s="89" t="s">
        <v>78</v>
      </c>
      <c r="B26" s="91" t="s">
        <v>97</v>
      </c>
      <c r="C26" s="90">
        <v>42712</v>
      </c>
      <c r="D26" s="86" t="s">
        <v>100</v>
      </c>
      <c r="E26" s="86">
        <v>8576</v>
      </c>
      <c r="F26" s="86">
        <v>1</v>
      </c>
      <c r="G26" s="86" t="s">
        <v>101</v>
      </c>
      <c r="H26" s="92">
        <v>3</v>
      </c>
      <c r="I26" s="88">
        <v>15850.066000000001</v>
      </c>
      <c r="J26" s="88">
        <f t="shared" ref="J26:J69" si="1">SUM(H26*I26)</f>
        <v>47550.198000000004</v>
      </c>
      <c r="K26" s="88">
        <v>2</v>
      </c>
      <c r="L26" s="88">
        <v>4649.8</v>
      </c>
    </row>
    <row r="27" spans="1:12" s="93" customFormat="1" x14ac:dyDescent="0.2">
      <c r="A27" s="89" t="s">
        <v>78</v>
      </c>
      <c r="B27" s="91" t="s">
        <v>97</v>
      </c>
      <c r="C27" s="90">
        <v>42764</v>
      </c>
      <c r="D27" s="86" t="s">
        <v>147</v>
      </c>
      <c r="E27" s="86">
        <v>102</v>
      </c>
      <c r="F27" s="86">
        <v>1</v>
      </c>
      <c r="G27" s="86" t="s">
        <v>125</v>
      </c>
      <c r="H27" s="92">
        <v>2</v>
      </c>
      <c r="I27" s="88">
        <v>83520</v>
      </c>
      <c r="J27" s="88">
        <f t="shared" si="1"/>
        <v>167040</v>
      </c>
      <c r="K27" s="88">
        <v>0</v>
      </c>
      <c r="L27" s="88">
        <v>4640</v>
      </c>
    </row>
    <row r="28" spans="1:12" s="93" customFormat="1" x14ac:dyDescent="0.2">
      <c r="A28" s="89" t="s">
        <v>78</v>
      </c>
      <c r="B28" s="91" t="s">
        <v>97</v>
      </c>
      <c r="C28" s="90">
        <v>42778</v>
      </c>
      <c r="D28" s="86" t="s">
        <v>147</v>
      </c>
      <c r="E28" s="86">
        <v>110</v>
      </c>
      <c r="F28" s="86">
        <v>1</v>
      </c>
      <c r="G28" s="86" t="s">
        <v>125</v>
      </c>
      <c r="H28" s="92">
        <v>1</v>
      </c>
      <c r="I28" s="88">
        <v>83520</v>
      </c>
      <c r="J28" s="88">
        <f t="shared" si="1"/>
        <v>83520</v>
      </c>
      <c r="K28" s="88">
        <v>-1</v>
      </c>
      <c r="L28" s="88">
        <v>0</v>
      </c>
    </row>
    <row r="29" spans="1:12" s="93" customFormat="1" x14ac:dyDescent="0.2">
      <c r="A29" s="89"/>
      <c r="B29" s="91"/>
      <c r="C29" s="86"/>
      <c r="D29" s="86"/>
      <c r="E29" s="86"/>
      <c r="F29" s="86"/>
      <c r="G29" s="86"/>
      <c r="H29" s="92"/>
      <c r="I29" s="88"/>
      <c r="J29" s="88"/>
      <c r="K29" s="88"/>
      <c r="L29" s="88"/>
    </row>
    <row r="30" spans="1:12" s="93" customFormat="1" ht="22.5" x14ac:dyDescent="0.2">
      <c r="A30" s="89" t="s">
        <v>81</v>
      </c>
      <c r="B30" s="91" t="s">
        <v>97</v>
      </c>
      <c r="C30" s="90">
        <v>42689</v>
      </c>
      <c r="D30" s="86" t="s">
        <v>102</v>
      </c>
      <c r="E30" s="86" t="s">
        <v>103</v>
      </c>
      <c r="F30" s="86">
        <v>1</v>
      </c>
      <c r="G30" s="86" t="s">
        <v>104</v>
      </c>
      <c r="H30" s="92">
        <v>1</v>
      </c>
      <c r="I30" s="88">
        <v>8688.4</v>
      </c>
      <c r="J30" s="88">
        <f t="shared" si="1"/>
        <v>8688.4</v>
      </c>
      <c r="K30" s="88">
        <v>0</v>
      </c>
      <c r="L30" s="88">
        <v>57.6</v>
      </c>
    </row>
    <row r="31" spans="1:12" s="93" customFormat="1" x14ac:dyDescent="0.2">
      <c r="A31" s="89" t="s">
        <v>81</v>
      </c>
      <c r="B31" s="91" t="s">
        <v>97</v>
      </c>
      <c r="C31" s="90">
        <v>42737</v>
      </c>
      <c r="D31" s="86" t="s">
        <v>150</v>
      </c>
      <c r="E31" s="86" t="s">
        <v>151</v>
      </c>
      <c r="F31" s="86">
        <v>1</v>
      </c>
      <c r="G31" s="86" t="s">
        <v>126</v>
      </c>
      <c r="H31" s="92">
        <v>1</v>
      </c>
      <c r="I31" s="88">
        <v>147641.32</v>
      </c>
      <c r="J31" s="88">
        <f t="shared" si="1"/>
        <v>147641.32</v>
      </c>
      <c r="K31" s="88">
        <v>0</v>
      </c>
      <c r="L31" s="88">
        <v>358.68</v>
      </c>
    </row>
    <row r="32" spans="1:12" x14ac:dyDescent="0.2">
      <c r="A32" s="60"/>
      <c r="B32" s="61"/>
      <c r="C32" s="62"/>
      <c r="D32" s="62"/>
      <c r="E32" s="62"/>
      <c r="F32" s="62"/>
      <c r="G32" s="62"/>
      <c r="H32" s="81"/>
      <c r="I32" s="34"/>
      <c r="J32" s="34"/>
      <c r="K32" s="34"/>
      <c r="L32" s="34"/>
    </row>
    <row r="33" spans="1:12" s="93" customFormat="1" ht="22.5" x14ac:dyDescent="0.2">
      <c r="A33" s="89" t="s">
        <v>84</v>
      </c>
      <c r="B33" s="91" t="s">
        <v>97</v>
      </c>
      <c r="C33" s="90">
        <v>42699</v>
      </c>
      <c r="D33" s="86" t="s">
        <v>105</v>
      </c>
      <c r="E33" s="86">
        <v>254802</v>
      </c>
      <c r="F33" s="86">
        <v>3</v>
      </c>
      <c r="G33" s="86" t="s">
        <v>106</v>
      </c>
      <c r="H33" s="92">
        <v>1</v>
      </c>
      <c r="I33" s="88">
        <v>22040</v>
      </c>
      <c r="J33" s="88">
        <f t="shared" si="1"/>
        <v>22040</v>
      </c>
      <c r="K33" s="88">
        <v>0</v>
      </c>
      <c r="L33" s="88">
        <v>0</v>
      </c>
    </row>
    <row r="34" spans="1:12" s="93" customFormat="1" x14ac:dyDescent="0.2">
      <c r="A34" s="89" t="s">
        <v>84</v>
      </c>
      <c r="B34" s="91" t="s">
        <v>97</v>
      </c>
      <c r="C34" s="90">
        <v>42699</v>
      </c>
      <c r="D34" s="86" t="s">
        <v>105</v>
      </c>
      <c r="E34" s="86">
        <v>255267</v>
      </c>
      <c r="F34" s="86">
        <v>1</v>
      </c>
      <c r="G34" s="86" t="s">
        <v>107</v>
      </c>
      <c r="H34" s="92">
        <v>1</v>
      </c>
      <c r="I34" s="88">
        <v>268725.59999999998</v>
      </c>
      <c r="J34" s="88">
        <f t="shared" si="1"/>
        <v>268725.59999999998</v>
      </c>
      <c r="K34" s="88">
        <v>0</v>
      </c>
      <c r="L34" s="88">
        <v>0</v>
      </c>
    </row>
    <row r="35" spans="1:12" s="93" customFormat="1" x14ac:dyDescent="0.2">
      <c r="A35" s="89" t="s">
        <v>84</v>
      </c>
      <c r="B35" s="91" t="s">
        <v>97</v>
      </c>
      <c r="C35" s="90">
        <v>42699</v>
      </c>
      <c r="D35" s="86" t="s">
        <v>105</v>
      </c>
      <c r="E35" s="86">
        <v>255261</v>
      </c>
      <c r="F35" s="86">
        <v>1</v>
      </c>
      <c r="G35" s="86" t="s">
        <v>108</v>
      </c>
      <c r="H35" s="92">
        <v>1</v>
      </c>
      <c r="I35" s="88">
        <v>49880</v>
      </c>
      <c r="J35" s="88">
        <f t="shared" si="1"/>
        <v>49880</v>
      </c>
      <c r="K35" s="88">
        <v>0</v>
      </c>
      <c r="L35" s="88">
        <v>0</v>
      </c>
    </row>
    <row r="36" spans="1:12" s="93" customFormat="1" x14ac:dyDescent="0.2">
      <c r="A36" s="89" t="s">
        <v>84</v>
      </c>
      <c r="B36" s="91" t="s">
        <v>97</v>
      </c>
      <c r="C36" s="90">
        <v>42697</v>
      </c>
      <c r="D36" s="86" t="s">
        <v>105</v>
      </c>
      <c r="E36" s="86">
        <v>254807</v>
      </c>
      <c r="F36" s="86">
        <v>3</v>
      </c>
      <c r="G36" s="86" t="s">
        <v>109</v>
      </c>
      <c r="H36" s="92">
        <v>1</v>
      </c>
      <c r="I36" s="88">
        <v>32480</v>
      </c>
      <c r="J36" s="88">
        <f t="shared" si="1"/>
        <v>32480</v>
      </c>
      <c r="K36" s="88">
        <v>0</v>
      </c>
      <c r="L36" s="88">
        <v>0</v>
      </c>
    </row>
    <row r="37" spans="1:12" s="93" customFormat="1" x14ac:dyDescent="0.2">
      <c r="A37" s="89" t="s">
        <v>84</v>
      </c>
      <c r="B37" s="91" t="s">
        <v>97</v>
      </c>
      <c r="C37" s="90">
        <v>42718</v>
      </c>
      <c r="D37" s="86" t="s">
        <v>110</v>
      </c>
      <c r="E37" s="86" t="s">
        <v>111</v>
      </c>
      <c r="F37" s="86">
        <v>1</v>
      </c>
      <c r="G37" s="86" t="s">
        <v>112</v>
      </c>
      <c r="H37" s="92">
        <v>1</v>
      </c>
      <c r="I37" s="88">
        <v>45843.199999999997</v>
      </c>
      <c r="J37" s="88">
        <f t="shared" si="1"/>
        <v>45843.199999999997</v>
      </c>
      <c r="K37" s="88">
        <v>0</v>
      </c>
      <c r="L37" s="88">
        <v>0</v>
      </c>
    </row>
    <row r="38" spans="1:12" s="93" customFormat="1" ht="22.5" x14ac:dyDescent="0.2">
      <c r="A38" s="89" t="s">
        <v>84</v>
      </c>
      <c r="B38" s="91" t="s">
        <v>97</v>
      </c>
      <c r="C38" s="90">
        <v>42769</v>
      </c>
      <c r="D38" s="86" t="s">
        <v>145</v>
      </c>
      <c r="E38" s="86" t="s">
        <v>156</v>
      </c>
      <c r="F38" s="86">
        <v>3</v>
      </c>
      <c r="G38" s="86" t="s">
        <v>132</v>
      </c>
      <c r="H38" s="92">
        <v>1</v>
      </c>
      <c r="I38" s="88">
        <v>19951.28</v>
      </c>
      <c r="J38" s="88">
        <f t="shared" si="1"/>
        <v>19951.28</v>
      </c>
      <c r="K38" s="88">
        <v>0</v>
      </c>
      <c r="L38" s="88">
        <v>0</v>
      </c>
    </row>
    <row r="39" spans="1:12" s="93" customFormat="1" ht="24.75" customHeight="1" x14ac:dyDescent="0.2">
      <c r="A39" s="89" t="s">
        <v>84</v>
      </c>
      <c r="B39" s="91" t="s">
        <v>97</v>
      </c>
      <c r="C39" s="90">
        <v>42767</v>
      </c>
      <c r="D39" s="86" t="s">
        <v>148</v>
      </c>
      <c r="E39" s="86">
        <v>2973</v>
      </c>
      <c r="F39" s="86">
        <v>1</v>
      </c>
      <c r="G39" s="86" t="s">
        <v>133</v>
      </c>
      <c r="H39" s="92">
        <v>1</v>
      </c>
      <c r="I39" s="88">
        <v>4566.92</v>
      </c>
      <c r="J39" s="88">
        <f t="shared" si="1"/>
        <v>4566.92</v>
      </c>
      <c r="K39" s="88">
        <v>0</v>
      </c>
      <c r="L39" s="88">
        <v>0</v>
      </c>
    </row>
    <row r="40" spans="1:12" s="93" customFormat="1" x14ac:dyDescent="0.2">
      <c r="A40" s="89" t="s">
        <v>84</v>
      </c>
      <c r="B40" s="91" t="s">
        <v>97</v>
      </c>
      <c r="C40" s="90">
        <v>42802</v>
      </c>
      <c r="D40" s="86" t="s">
        <v>154</v>
      </c>
      <c r="E40" s="86" t="s">
        <v>164</v>
      </c>
      <c r="F40" s="86">
        <v>1</v>
      </c>
      <c r="G40" s="86" t="s">
        <v>134</v>
      </c>
      <c r="H40" s="92">
        <v>1</v>
      </c>
      <c r="I40" s="88">
        <v>86159.31</v>
      </c>
      <c r="J40" s="88">
        <f t="shared" si="1"/>
        <v>86159.31</v>
      </c>
      <c r="K40" s="88">
        <v>0</v>
      </c>
      <c r="L40" s="88">
        <v>0</v>
      </c>
    </row>
    <row r="41" spans="1:12" s="93" customFormat="1" x14ac:dyDescent="0.2">
      <c r="A41" s="89" t="s">
        <v>84</v>
      </c>
      <c r="B41" s="91" t="s">
        <v>97</v>
      </c>
      <c r="C41" s="90">
        <v>42795</v>
      </c>
      <c r="D41" s="86" t="s">
        <v>154</v>
      </c>
      <c r="E41" s="86" t="s">
        <v>155</v>
      </c>
      <c r="F41" s="86">
        <v>1</v>
      </c>
      <c r="G41" s="86" t="s">
        <v>135</v>
      </c>
      <c r="H41" s="92">
        <v>1</v>
      </c>
      <c r="I41" s="88">
        <v>43190.2</v>
      </c>
      <c r="J41" s="88">
        <f t="shared" si="1"/>
        <v>43190.2</v>
      </c>
      <c r="K41" s="88">
        <v>0</v>
      </c>
      <c r="L41" s="88">
        <v>0</v>
      </c>
    </row>
    <row r="42" spans="1:12" s="93" customFormat="1" x14ac:dyDescent="0.2">
      <c r="A42" s="89" t="s">
        <v>84</v>
      </c>
      <c r="B42" s="91" t="s">
        <v>97</v>
      </c>
      <c r="C42" s="90">
        <v>42821</v>
      </c>
      <c r="D42" s="86" t="s">
        <v>154</v>
      </c>
      <c r="E42" s="86" t="s">
        <v>160</v>
      </c>
      <c r="F42" s="86">
        <v>1</v>
      </c>
      <c r="G42" s="86" t="s">
        <v>135</v>
      </c>
      <c r="H42" s="92">
        <v>1</v>
      </c>
      <c r="I42" s="88">
        <v>43190.2</v>
      </c>
      <c r="J42" s="88">
        <f t="shared" ref="J42" si="2">SUM(H42*I42)</f>
        <v>43190.2</v>
      </c>
      <c r="K42" s="88">
        <v>-1</v>
      </c>
      <c r="L42" s="88">
        <v>0</v>
      </c>
    </row>
    <row r="43" spans="1:12" s="93" customFormat="1" ht="26.25" customHeight="1" x14ac:dyDescent="0.2">
      <c r="A43" s="89" t="s">
        <v>84</v>
      </c>
      <c r="B43" s="91" t="s">
        <v>97</v>
      </c>
      <c r="C43" s="90">
        <v>42795</v>
      </c>
      <c r="D43" s="86" t="s">
        <v>152</v>
      </c>
      <c r="E43" s="86">
        <v>3597</v>
      </c>
      <c r="F43" s="86">
        <v>1</v>
      </c>
      <c r="G43" s="86" t="s">
        <v>136</v>
      </c>
      <c r="H43" s="92">
        <v>1</v>
      </c>
      <c r="I43" s="88">
        <v>83665</v>
      </c>
      <c r="J43" s="88">
        <f t="shared" si="1"/>
        <v>83665</v>
      </c>
      <c r="K43" s="88">
        <v>0</v>
      </c>
      <c r="L43" s="88">
        <v>0</v>
      </c>
    </row>
    <row r="44" spans="1:12" s="93" customFormat="1" x14ac:dyDescent="0.2">
      <c r="A44" s="89" t="s">
        <v>84</v>
      </c>
      <c r="B44" s="91" t="s">
        <v>97</v>
      </c>
      <c r="C44" s="90">
        <v>42738</v>
      </c>
      <c r="D44" s="86" t="s">
        <v>153</v>
      </c>
      <c r="E44" s="86">
        <v>23207</v>
      </c>
      <c r="F44" s="86">
        <v>1</v>
      </c>
      <c r="G44" s="86" t="s">
        <v>137</v>
      </c>
      <c r="H44" s="92">
        <v>1</v>
      </c>
      <c r="I44" s="88">
        <v>3282.8</v>
      </c>
      <c r="J44" s="88">
        <f t="shared" si="1"/>
        <v>3282.8</v>
      </c>
      <c r="K44" s="88">
        <v>0</v>
      </c>
      <c r="L44" s="88">
        <v>0</v>
      </c>
    </row>
    <row r="45" spans="1:12" x14ac:dyDescent="0.2">
      <c r="A45" s="60"/>
      <c r="B45" s="61"/>
      <c r="C45" s="62"/>
      <c r="D45" s="62"/>
      <c r="E45" s="62"/>
      <c r="F45" s="62"/>
      <c r="G45" s="62"/>
      <c r="H45" s="81"/>
      <c r="I45" s="34"/>
      <c r="J45" s="34"/>
      <c r="K45" s="34"/>
      <c r="L45" s="34"/>
    </row>
    <row r="46" spans="1:12" s="93" customFormat="1" x14ac:dyDescent="0.2">
      <c r="A46" s="89" t="s">
        <v>86</v>
      </c>
      <c r="B46" s="91" t="s">
        <v>97</v>
      </c>
      <c r="C46" s="90">
        <v>42709</v>
      </c>
      <c r="D46" s="86" t="s">
        <v>98</v>
      </c>
      <c r="E46" s="86">
        <v>167</v>
      </c>
      <c r="F46" s="86">
        <v>1</v>
      </c>
      <c r="G46" s="86" t="s">
        <v>113</v>
      </c>
      <c r="H46" s="92">
        <v>1</v>
      </c>
      <c r="I46" s="88">
        <v>12829.6</v>
      </c>
      <c r="J46" s="88">
        <f t="shared" si="1"/>
        <v>12829.6</v>
      </c>
      <c r="K46" s="88">
        <v>0</v>
      </c>
      <c r="L46" s="88">
        <v>2005.88</v>
      </c>
    </row>
    <row r="47" spans="1:12" s="93" customFormat="1" x14ac:dyDescent="0.2">
      <c r="A47" s="89" t="s">
        <v>86</v>
      </c>
      <c r="B47" s="91" t="s">
        <v>97</v>
      </c>
      <c r="C47" s="90">
        <v>42709</v>
      </c>
      <c r="D47" s="86" t="s">
        <v>114</v>
      </c>
      <c r="E47" s="86">
        <v>456</v>
      </c>
      <c r="F47" s="86">
        <v>1</v>
      </c>
      <c r="G47" s="86" t="s">
        <v>115</v>
      </c>
      <c r="H47" s="92">
        <v>10</v>
      </c>
      <c r="I47" s="88">
        <v>3678.36</v>
      </c>
      <c r="J47" s="88">
        <f t="shared" si="1"/>
        <v>36783.599999999999</v>
      </c>
      <c r="K47" s="88">
        <v>0</v>
      </c>
      <c r="L47" s="88">
        <v>0</v>
      </c>
    </row>
    <row r="48" spans="1:12" s="93" customFormat="1" x14ac:dyDescent="0.2">
      <c r="A48" s="89" t="s">
        <v>86</v>
      </c>
      <c r="B48" s="91" t="s">
        <v>97</v>
      </c>
      <c r="C48" s="90">
        <v>42709</v>
      </c>
      <c r="D48" s="86" t="s">
        <v>98</v>
      </c>
      <c r="E48" s="86">
        <v>166</v>
      </c>
      <c r="F48" s="86">
        <v>1</v>
      </c>
      <c r="G48" s="86" t="s">
        <v>116</v>
      </c>
      <c r="H48" s="92">
        <v>5</v>
      </c>
      <c r="I48" s="88">
        <v>2807.2</v>
      </c>
      <c r="J48" s="88">
        <f t="shared" si="1"/>
        <v>14036</v>
      </c>
      <c r="K48" s="88">
        <v>0</v>
      </c>
      <c r="L48" s="88">
        <v>0</v>
      </c>
    </row>
    <row r="49" spans="1:12" s="93" customFormat="1" ht="22.5" x14ac:dyDescent="0.2">
      <c r="A49" s="89" t="s">
        <v>86</v>
      </c>
      <c r="B49" s="91" t="s">
        <v>97</v>
      </c>
      <c r="C49" s="90">
        <v>42720</v>
      </c>
      <c r="D49" s="86" t="s">
        <v>98</v>
      </c>
      <c r="E49" s="86">
        <v>177</v>
      </c>
      <c r="F49" s="86">
        <v>1</v>
      </c>
      <c r="G49" s="86" t="s">
        <v>127</v>
      </c>
      <c r="H49" s="92">
        <v>2</v>
      </c>
      <c r="I49" s="88">
        <v>17829.2</v>
      </c>
      <c r="J49" s="88">
        <f t="shared" si="1"/>
        <v>35658.400000000001</v>
      </c>
      <c r="K49" s="88">
        <v>0</v>
      </c>
      <c r="L49" s="88">
        <v>0</v>
      </c>
    </row>
    <row r="50" spans="1:12" s="93" customFormat="1" x14ac:dyDescent="0.2">
      <c r="A50" s="89" t="s">
        <v>86</v>
      </c>
      <c r="B50" s="91" t="s">
        <v>97</v>
      </c>
      <c r="C50" s="90">
        <v>42752</v>
      </c>
      <c r="D50" s="86" t="s">
        <v>144</v>
      </c>
      <c r="E50" s="86">
        <v>1027</v>
      </c>
      <c r="F50" s="86">
        <v>1</v>
      </c>
      <c r="G50" s="86" t="s">
        <v>161</v>
      </c>
      <c r="H50" s="92">
        <v>1</v>
      </c>
      <c r="I50" s="88">
        <v>44293.65</v>
      </c>
      <c r="J50" s="88">
        <f t="shared" si="1"/>
        <v>44293.65</v>
      </c>
      <c r="K50" s="88">
        <v>0</v>
      </c>
      <c r="L50" s="88">
        <v>0</v>
      </c>
    </row>
    <row r="51" spans="1:12" s="93" customFormat="1" ht="21" customHeight="1" x14ac:dyDescent="0.2">
      <c r="A51" s="89" t="s">
        <v>86</v>
      </c>
      <c r="B51" s="91" t="s">
        <v>97</v>
      </c>
      <c r="C51" s="90">
        <v>42816</v>
      </c>
      <c r="D51" s="86" t="s">
        <v>152</v>
      </c>
      <c r="E51" s="86">
        <v>3599</v>
      </c>
      <c r="F51" s="86">
        <v>1</v>
      </c>
      <c r="G51" s="86" t="s">
        <v>128</v>
      </c>
      <c r="H51" s="92">
        <v>1</v>
      </c>
      <c r="I51" s="88">
        <v>4930.1099999999997</v>
      </c>
      <c r="J51" s="88">
        <f t="shared" si="1"/>
        <v>4930.1099999999997</v>
      </c>
      <c r="K51" s="88">
        <v>0</v>
      </c>
      <c r="L51" s="88">
        <v>0</v>
      </c>
    </row>
    <row r="52" spans="1:12" s="93" customFormat="1" ht="24" customHeight="1" x14ac:dyDescent="0.2">
      <c r="A52" s="89" t="s">
        <v>86</v>
      </c>
      <c r="B52" s="91" t="s">
        <v>97</v>
      </c>
      <c r="C52" s="90">
        <v>42816</v>
      </c>
      <c r="D52" s="86" t="s">
        <v>152</v>
      </c>
      <c r="E52" s="86">
        <v>3599</v>
      </c>
      <c r="F52" s="86">
        <v>1</v>
      </c>
      <c r="G52" s="86" t="s">
        <v>128</v>
      </c>
      <c r="H52" s="92">
        <v>1</v>
      </c>
      <c r="I52" s="88">
        <v>4930.1000000000004</v>
      </c>
      <c r="J52" s="88">
        <f t="shared" ref="J52" si="3">SUM(H52*I52)</f>
        <v>4930.1000000000004</v>
      </c>
      <c r="K52" s="88">
        <v>0</v>
      </c>
      <c r="L52" s="88">
        <v>0</v>
      </c>
    </row>
    <row r="53" spans="1:12" s="93" customFormat="1" x14ac:dyDescent="0.2">
      <c r="A53" s="89" t="s">
        <v>86</v>
      </c>
      <c r="B53" s="91" t="s">
        <v>97</v>
      </c>
      <c r="C53" s="90">
        <v>42761</v>
      </c>
      <c r="D53" s="86" t="s">
        <v>144</v>
      </c>
      <c r="E53" s="86">
        <v>1038</v>
      </c>
      <c r="F53" s="86">
        <v>1</v>
      </c>
      <c r="G53" s="86" t="s">
        <v>129</v>
      </c>
      <c r="H53" s="92">
        <v>1</v>
      </c>
      <c r="I53" s="88">
        <v>37092.29</v>
      </c>
      <c r="J53" s="88">
        <f t="shared" si="1"/>
        <v>37092.29</v>
      </c>
      <c r="K53" s="88">
        <v>0</v>
      </c>
      <c r="L53" s="88">
        <v>0</v>
      </c>
    </row>
    <row r="54" spans="1:12" s="93" customFormat="1" ht="22.5" x14ac:dyDescent="0.2">
      <c r="A54" s="89" t="s">
        <v>86</v>
      </c>
      <c r="B54" s="91" t="s">
        <v>97</v>
      </c>
      <c r="C54" s="90">
        <v>42746</v>
      </c>
      <c r="D54" s="86" t="s">
        <v>149</v>
      </c>
      <c r="E54" s="86">
        <v>1518</v>
      </c>
      <c r="F54" s="86">
        <v>2</v>
      </c>
      <c r="G54" s="86" t="s">
        <v>130</v>
      </c>
      <c r="H54" s="92">
        <v>20</v>
      </c>
      <c r="I54" s="88">
        <v>1890.8</v>
      </c>
      <c r="J54" s="88">
        <f t="shared" si="1"/>
        <v>37816</v>
      </c>
      <c r="K54" s="88">
        <v>0</v>
      </c>
      <c r="L54" s="88">
        <v>0</v>
      </c>
    </row>
    <row r="55" spans="1:12" s="93" customFormat="1" ht="33.75" x14ac:dyDescent="0.2">
      <c r="A55" s="89" t="s">
        <v>86</v>
      </c>
      <c r="B55" s="91" t="s">
        <v>97</v>
      </c>
      <c r="C55" s="90">
        <v>42817</v>
      </c>
      <c r="D55" s="86" t="s">
        <v>152</v>
      </c>
      <c r="E55" s="86">
        <v>3601</v>
      </c>
      <c r="F55" s="86">
        <v>1</v>
      </c>
      <c r="G55" s="86" t="s">
        <v>159</v>
      </c>
      <c r="H55" s="92">
        <v>1</v>
      </c>
      <c r="I55" s="88">
        <v>154876.64000000001</v>
      </c>
      <c r="J55" s="88">
        <f t="shared" si="1"/>
        <v>154876.64000000001</v>
      </c>
      <c r="K55" s="88">
        <v>0</v>
      </c>
      <c r="L55" s="88">
        <v>0</v>
      </c>
    </row>
    <row r="56" spans="1:12" s="93" customFormat="1" ht="33.75" x14ac:dyDescent="0.2">
      <c r="A56" s="89" t="s">
        <v>86</v>
      </c>
      <c r="B56" s="91" t="s">
        <v>97</v>
      </c>
      <c r="C56" s="90">
        <v>42817</v>
      </c>
      <c r="D56" s="86" t="s">
        <v>152</v>
      </c>
      <c r="E56" s="86">
        <v>3601</v>
      </c>
      <c r="F56" s="86">
        <v>1</v>
      </c>
      <c r="G56" s="86" t="s">
        <v>159</v>
      </c>
      <c r="H56" s="92">
        <v>1</v>
      </c>
      <c r="I56" s="88">
        <v>154876.63</v>
      </c>
      <c r="J56" s="88">
        <f t="shared" ref="J56" si="4">SUM(H56*I56)</f>
        <v>154876.63</v>
      </c>
      <c r="K56" s="88">
        <v>0</v>
      </c>
      <c r="L56" s="88">
        <v>0</v>
      </c>
    </row>
    <row r="57" spans="1:12" s="93" customFormat="1" ht="21.75" customHeight="1" x14ac:dyDescent="0.2">
      <c r="A57" s="89" t="s">
        <v>86</v>
      </c>
      <c r="B57" s="91" t="s">
        <v>97</v>
      </c>
      <c r="C57" s="90">
        <v>42795</v>
      </c>
      <c r="D57" s="86" t="s">
        <v>152</v>
      </c>
      <c r="E57" s="86">
        <v>3598</v>
      </c>
      <c r="F57" s="86">
        <v>1</v>
      </c>
      <c r="G57" s="86" t="s">
        <v>131</v>
      </c>
      <c r="H57" s="92">
        <v>1</v>
      </c>
      <c r="I57" s="88">
        <v>19108.8</v>
      </c>
      <c r="J57" s="88">
        <f t="shared" si="1"/>
        <v>19108.8</v>
      </c>
      <c r="K57" s="88">
        <v>0</v>
      </c>
      <c r="L57" s="88">
        <v>0</v>
      </c>
    </row>
    <row r="58" spans="1:12" s="93" customFormat="1" ht="22.5" customHeight="1" x14ac:dyDescent="0.2">
      <c r="A58" s="89" t="s">
        <v>86</v>
      </c>
      <c r="B58" s="91" t="s">
        <v>97</v>
      </c>
      <c r="C58" s="90">
        <v>42795</v>
      </c>
      <c r="D58" s="86" t="s">
        <v>152</v>
      </c>
      <c r="E58" s="86">
        <v>3598</v>
      </c>
      <c r="F58" s="86">
        <v>1</v>
      </c>
      <c r="G58" s="86" t="s">
        <v>131</v>
      </c>
      <c r="H58" s="92">
        <v>1</v>
      </c>
      <c r="I58" s="88">
        <v>19108.79</v>
      </c>
      <c r="J58" s="88">
        <f t="shared" ref="J58" si="5">SUM(H58*I58)</f>
        <v>19108.79</v>
      </c>
      <c r="K58" s="88">
        <v>0</v>
      </c>
      <c r="L58" s="88">
        <v>0</v>
      </c>
    </row>
    <row r="59" spans="1:12" x14ac:dyDescent="0.2">
      <c r="A59" s="60"/>
      <c r="B59" s="61"/>
      <c r="C59" s="62"/>
      <c r="D59" s="62"/>
      <c r="E59" s="62"/>
      <c r="F59" s="62"/>
      <c r="G59" s="62"/>
      <c r="H59" s="81"/>
      <c r="I59" s="34"/>
      <c r="J59" s="34"/>
      <c r="K59" s="34"/>
      <c r="L59" s="34"/>
    </row>
    <row r="60" spans="1:12" s="93" customFormat="1" x14ac:dyDescent="0.2">
      <c r="A60" s="89" t="s">
        <v>88</v>
      </c>
      <c r="B60" s="91" t="s">
        <v>97</v>
      </c>
      <c r="C60" s="90">
        <v>42709</v>
      </c>
      <c r="D60" s="86" t="s">
        <v>114</v>
      </c>
      <c r="E60" s="86">
        <v>457</v>
      </c>
      <c r="F60" s="86">
        <v>1</v>
      </c>
      <c r="G60" s="86" t="s">
        <v>117</v>
      </c>
      <c r="H60" s="92">
        <v>1</v>
      </c>
      <c r="I60" s="88">
        <v>7559.72</v>
      </c>
      <c r="J60" s="88">
        <f t="shared" si="1"/>
        <v>7559.72</v>
      </c>
      <c r="K60" s="88">
        <v>0</v>
      </c>
      <c r="L60" s="88">
        <v>0</v>
      </c>
    </row>
    <row r="61" spans="1:12" s="93" customFormat="1" x14ac:dyDescent="0.2">
      <c r="A61" s="89" t="s">
        <v>88</v>
      </c>
      <c r="B61" s="91" t="s">
        <v>97</v>
      </c>
      <c r="C61" s="90">
        <v>42717</v>
      </c>
      <c r="D61" s="86" t="s">
        <v>118</v>
      </c>
      <c r="E61" s="86">
        <v>20161213</v>
      </c>
      <c r="F61" s="86">
        <v>1</v>
      </c>
      <c r="G61" s="86" t="s">
        <v>119</v>
      </c>
      <c r="H61" s="92">
        <v>1</v>
      </c>
      <c r="I61" s="88">
        <v>32103</v>
      </c>
      <c r="J61" s="88">
        <f t="shared" si="1"/>
        <v>32103</v>
      </c>
      <c r="K61" s="88">
        <v>0</v>
      </c>
      <c r="L61" s="88">
        <v>0</v>
      </c>
    </row>
    <row r="62" spans="1:12" s="93" customFormat="1" ht="22.5" x14ac:dyDescent="0.2">
      <c r="A62" s="89" t="s">
        <v>88</v>
      </c>
      <c r="B62" s="91" t="s">
        <v>97</v>
      </c>
      <c r="C62" s="90">
        <v>42709</v>
      </c>
      <c r="D62" s="86" t="s">
        <v>120</v>
      </c>
      <c r="E62" s="86">
        <v>443</v>
      </c>
      <c r="F62" s="86">
        <v>1</v>
      </c>
      <c r="G62" s="86" t="s">
        <v>162</v>
      </c>
      <c r="H62" s="92">
        <v>1</v>
      </c>
      <c r="I62" s="88">
        <v>98600</v>
      </c>
      <c r="J62" s="88">
        <f t="shared" si="1"/>
        <v>98600</v>
      </c>
      <c r="K62" s="88">
        <v>0</v>
      </c>
      <c r="L62" s="88">
        <v>1010.31</v>
      </c>
    </row>
    <row r="63" spans="1:12" s="93" customFormat="1" x14ac:dyDescent="0.2">
      <c r="A63" s="89" t="s">
        <v>88</v>
      </c>
      <c r="B63" s="91" t="s">
        <v>97</v>
      </c>
      <c r="C63" s="90">
        <v>42761</v>
      </c>
      <c r="D63" s="86" t="s">
        <v>143</v>
      </c>
      <c r="E63" s="86">
        <v>12805</v>
      </c>
      <c r="F63" s="86">
        <v>1</v>
      </c>
      <c r="G63" s="86" t="s">
        <v>138</v>
      </c>
      <c r="H63" s="92">
        <v>1</v>
      </c>
      <c r="I63" s="88">
        <v>96562.11</v>
      </c>
      <c r="J63" s="88">
        <f t="shared" si="1"/>
        <v>96562.11</v>
      </c>
      <c r="K63" s="88">
        <v>0</v>
      </c>
      <c r="L63" s="88">
        <v>0</v>
      </c>
    </row>
    <row r="64" spans="1:12" s="93" customFormat="1" x14ac:dyDescent="0.2">
      <c r="A64" s="89" t="s">
        <v>88</v>
      </c>
      <c r="B64" s="91" t="s">
        <v>97</v>
      </c>
      <c r="C64" s="90">
        <v>42761</v>
      </c>
      <c r="D64" s="86" t="s">
        <v>143</v>
      </c>
      <c r="E64" s="86">
        <v>12804</v>
      </c>
      <c r="F64" s="86">
        <v>1</v>
      </c>
      <c r="G64" s="86" t="s">
        <v>139</v>
      </c>
      <c r="H64" s="92">
        <v>1</v>
      </c>
      <c r="I64" s="88">
        <v>7304.14</v>
      </c>
      <c r="J64" s="88">
        <f t="shared" si="1"/>
        <v>7304.14</v>
      </c>
      <c r="K64" s="88">
        <v>0</v>
      </c>
      <c r="L64" s="88">
        <v>0</v>
      </c>
    </row>
    <row r="65" spans="1:18" s="93" customFormat="1" x14ac:dyDescent="0.2">
      <c r="A65" s="89" t="s">
        <v>88</v>
      </c>
      <c r="B65" s="91" t="s">
        <v>97</v>
      </c>
      <c r="C65" s="90">
        <v>42761</v>
      </c>
      <c r="D65" s="86" t="s">
        <v>143</v>
      </c>
      <c r="E65" s="86">
        <v>12804</v>
      </c>
      <c r="F65" s="86">
        <v>1</v>
      </c>
      <c r="G65" s="86" t="s">
        <v>139</v>
      </c>
      <c r="H65" s="92">
        <v>1</v>
      </c>
      <c r="I65" s="88">
        <v>7304.13</v>
      </c>
      <c r="J65" s="88">
        <f t="shared" ref="J65" si="6">SUM(H65*I65)</f>
        <v>7304.13</v>
      </c>
      <c r="K65" s="88">
        <v>0</v>
      </c>
      <c r="L65" s="88">
        <v>0</v>
      </c>
    </row>
    <row r="66" spans="1:18" s="93" customFormat="1" ht="21.75" customHeight="1" x14ac:dyDescent="0.2">
      <c r="A66" s="89" t="s">
        <v>88</v>
      </c>
      <c r="B66" s="91" t="s">
        <v>97</v>
      </c>
      <c r="C66" s="90">
        <v>42767</v>
      </c>
      <c r="D66" s="86" t="s">
        <v>148</v>
      </c>
      <c r="E66" s="86">
        <v>2974</v>
      </c>
      <c r="F66" s="86">
        <v>1</v>
      </c>
      <c r="G66" s="86" t="s">
        <v>140</v>
      </c>
      <c r="H66" s="92">
        <v>1</v>
      </c>
      <c r="I66" s="88">
        <v>3924.28</v>
      </c>
      <c r="J66" s="88">
        <f t="shared" si="1"/>
        <v>3924.28</v>
      </c>
      <c r="K66" s="88">
        <v>0</v>
      </c>
      <c r="L66" s="88">
        <v>0</v>
      </c>
    </row>
    <row r="67" spans="1:18" s="93" customFormat="1" x14ac:dyDescent="0.2">
      <c r="A67" s="89"/>
      <c r="B67" s="91"/>
      <c r="C67" s="90"/>
      <c r="D67" s="86"/>
      <c r="E67" s="86"/>
      <c r="F67" s="86"/>
      <c r="G67" s="86"/>
      <c r="H67" s="92"/>
      <c r="I67" s="88"/>
      <c r="J67" s="88"/>
      <c r="K67" s="88"/>
      <c r="L67" s="88"/>
    </row>
    <row r="68" spans="1:18" s="93" customFormat="1" x14ac:dyDescent="0.2">
      <c r="A68" s="89" t="s">
        <v>90</v>
      </c>
      <c r="B68" s="91" t="s">
        <v>97</v>
      </c>
      <c r="C68" s="90">
        <v>42769</v>
      </c>
      <c r="D68" s="86" t="s">
        <v>145</v>
      </c>
      <c r="E68" s="86" t="s">
        <v>146</v>
      </c>
      <c r="F68" s="86">
        <v>1</v>
      </c>
      <c r="G68" s="86" t="s">
        <v>141</v>
      </c>
      <c r="H68" s="92">
        <v>1</v>
      </c>
      <c r="I68" s="88">
        <v>164010.31</v>
      </c>
      <c r="J68" s="88">
        <f t="shared" si="1"/>
        <v>164010.31</v>
      </c>
      <c r="K68" s="88">
        <v>0</v>
      </c>
      <c r="L68" s="88">
        <v>0</v>
      </c>
    </row>
    <row r="69" spans="1:18" s="93" customFormat="1" ht="23.25" customHeight="1" x14ac:dyDescent="0.2">
      <c r="A69" s="89" t="s">
        <v>90</v>
      </c>
      <c r="B69" s="91" t="s">
        <v>97</v>
      </c>
      <c r="C69" s="90">
        <v>42767</v>
      </c>
      <c r="D69" s="86" t="s">
        <v>148</v>
      </c>
      <c r="E69" s="86">
        <v>2975</v>
      </c>
      <c r="F69" s="86">
        <v>1</v>
      </c>
      <c r="G69" s="86" t="s">
        <v>142</v>
      </c>
      <c r="H69" s="92">
        <v>7</v>
      </c>
      <c r="I69" s="88">
        <v>12644</v>
      </c>
      <c r="J69" s="88">
        <f t="shared" si="1"/>
        <v>88508</v>
      </c>
      <c r="K69" s="88">
        <v>0</v>
      </c>
      <c r="L69" s="88">
        <v>0</v>
      </c>
    </row>
    <row r="70" spans="1:18" x14ac:dyDescent="0.2">
      <c r="A70" s="60"/>
      <c r="B70" s="61"/>
      <c r="C70" s="62"/>
      <c r="D70" s="62"/>
      <c r="E70" s="62"/>
      <c r="F70" s="62"/>
      <c r="G70" s="62"/>
      <c r="H70" s="81"/>
      <c r="I70" s="34"/>
      <c r="J70" s="34"/>
      <c r="K70" s="34"/>
      <c r="L70" s="34"/>
    </row>
    <row r="71" spans="1:18" x14ac:dyDescent="0.2">
      <c r="A71" s="60"/>
      <c r="B71" s="61"/>
      <c r="C71" s="62"/>
      <c r="D71" s="62"/>
      <c r="E71" s="62"/>
      <c r="F71" s="62"/>
      <c r="G71" s="62"/>
      <c r="H71" s="81"/>
      <c r="I71" s="34"/>
      <c r="J71" s="34"/>
      <c r="K71" s="34"/>
      <c r="L71" s="34"/>
    </row>
    <row r="72" spans="1:18" x14ac:dyDescent="0.2">
      <c r="A72" s="180" t="s">
        <v>20</v>
      </c>
      <c r="B72" s="181"/>
      <c r="C72" s="181"/>
      <c r="D72" s="181"/>
      <c r="E72" s="181"/>
      <c r="F72" s="181"/>
      <c r="G72" s="181"/>
      <c r="H72" s="63"/>
      <c r="I72" s="64"/>
      <c r="J72" s="64">
        <f>SUM(J19:J71)</f>
        <v>2485840.7280000001</v>
      </c>
      <c r="K72" s="64">
        <f t="shared" ref="K72" si="7">SUM(K19:K71)</f>
        <v>7</v>
      </c>
      <c r="L72" s="64">
        <f>SUM(L19:L71)</f>
        <v>19844.27</v>
      </c>
    </row>
    <row r="73" spans="1:18" ht="21" customHeight="1" x14ac:dyDescent="0.2">
      <c r="A73" s="46"/>
      <c r="B73" s="46"/>
      <c r="C73" s="46"/>
      <c r="D73" s="46"/>
      <c r="E73" s="46"/>
      <c r="F73" s="46"/>
      <c r="G73" s="46"/>
      <c r="H73" s="46"/>
      <c r="I73" s="46"/>
      <c r="J73" s="46"/>
      <c r="K73" s="65"/>
      <c r="L73" s="46"/>
    </row>
    <row r="74" spans="1:18" ht="21" customHeight="1" x14ac:dyDescent="0.2">
      <c r="A74" s="46"/>
      <c r="B74" s="46"/>
      <c r="C74" s="46"/>
      <c r="D74" s="46"/>
      <c r="E74" s="46"/>
      <c r="F74" s="46"/>
      <c r="G74" s="46"/>
      <c r="H74" s="46"/>
      <c r="I74" s="46"/>
      <c r="J74" s="46"/>
      <c r="K74" s="65"/>
      <c r="L74" s="46"/>
    </row>
    <row r="75" spans="1:18" ht="15" x14ac:dyDescent="0.2">
      <c r="A75" s="46" t="s">
        <v>93</v>
      </c>
      <c r="E75" s="46" t="s">
        <v>94</v>
      </c>
      <c r="H75" s="46" t="s">
        <v>95</v>
      </c>
      <c r="K75" s="46" t="s">
        <v>96</v>
      </c>
      <c r="M75" s="66"/>
      <c r="N75" s="66"/>
      <c r="O75" s="66"/>
      <c r="P75" s="66"/>
      <c r="Q75" s="66"/>
      <c r="R75" s="66"/>
    </row>
    <row r="76" spans="1:18" s="87" customFormat="1" ht="39.75" customHeight="1" x14ac:dyDescent="0.25">
      <c r="A76" s="132" t="s">
        <v>21</v>
      </c>
      <c r="B76" s="132"/>
      <c r="C76" s="14"/>
      <c r="D76" s="15"/>
      <c r="E76" s="175" t="s">
        <v>14</v>
      </c>
      <c r="F76" s="175"/>
      <c r="H76" s="175" t="s">
        <v>15</v>
      </c>
      <c r="I76" s="175"/>
      <c r="J76" s="69"/>
      <c r="K76" s="132" t="s">
        <v>62</v>
      </c>
      <c r="L76" s="132"/>
      <c r="M76" s="66"/>
      <c r="N76" s="66"/>
      <c r="O76" s="66"/>
      <c r="P76" s="66"/>
      <c r="Q76" s="66"/>
      <c r="R76" s="66"/>
    </row>
    <row r="77" spans="1:18" s="68" customFormat="1" ht="15" x14ac:dyDescent="0.2">
      <c r="A77" s="67"/>
      <c r="B77" s="67"/>
      <c r="C77" s="67"/>
      <c r="D77" s="52"/>
      <c r="E77" s="70"/>
      <c r="F77" s="70"/>
      <c r="H77" s="70"/>
      <c r="I77" s="70"/>
      <c r="J77" s="69"/>
      <c r="K77" s="14"/>
      <c r="L77" s="14"/>
      <c r="M77" s="66"/>
      <c r="N77" s="66"/>
      <c r="O77" s="66"/>
      <c r="P77" s="66"/>
      <c r="Q77" s="66"/>
      <c r="R77" s="66"/>
    </row>
    <row r="78" spans="1:18" s="4" customFormat="1" ht="59.25" customHeight="1" x14ac:dyDescent="0.25">
      <c r="A78" s="176" t="s">
        <v>59</v>
      </c>
      <c r="B78" s="176"/>
      <c r="C78" s="176"/>
      <c r="D78" s="176"/>
      <c r="E78" s="176"/>
      <c r="F78" s="176"/>
      <c r="G78" s="176"/>
      <c r="H78" s="176"/>
      <c r="I78" s="176"/>
      <c r="J78" s="176"/>
      <c r="K78" s="176"/>
      <c r="L78" s="176"/>
      <c r="M78" s="3"/>
      <c r="N78" s="3"/>
      <c r="O78" s="3"/>
      <c r="P78" s="3"/>
      <c r="Q78" s="3"/>
      <c r="R78" s="3"/>
    </row>
    <row r="79" spans="1:18" x14ac:dyDescent="0.2">
      <c r="A79" s="46"/>
      <c r="B79" s="46"/>
      <c r="C79" s="46"/>
      <c r="D79" s="46"/>
      <c r="E79" s="46"/>
      <c r="F79" s="46"/>
      <c r="G79" s="46"/>
      <c r="H79" s="46"/>
      <c r="I79" s="46"/>
      <c r="J79" s="46"/>
      <c r="K79" s="46"/>
      <c r="L79" s="46"/>
    </row>
    <row r="80" spans="1:18" ht="107.25" customHeight="1" x14ac:dyDescent="0.2">
      <c r="A80" s="174" t="s">
        <v>61</v>
      </c>
      <c r="B80" s="174"/>
      <c r="C80" s="174"/>
      <c r="D80" s="174"/>
      <c r="E80" s="174"/>
      <c r="F80" s="174"/>
      <c r="G80" s="174"/>
      <c r="H80" s="174"/>
      <c r="I80" s="174"/>
      <c r="J80" s="174"/>
      <c r="K80" s="174"/>
      <c r="L80" s="174"/>
    </row>
  </sheetData>
  <mergeCells count="22">
    <mergeCell ref="A1:L1"/>
    <mergeCell ref="A2:L2"/>
    <mergeCell ref="A3:L3"/>
    <mergeCell ref="A72:G72"/>
    <mergeCell ref="K16:L16"/>
    <mergeCell ref="H16:J16"/>
    <mergeCell ref="B16:G16"/>
    <mergeCell ref="A13:H13"/>
    <mergeCell ref="A4:L4"/>
    <mergeCell ref="A6:L6"/>
    <mergeCell ref="I7:J7"/>
    <mergeCell ref="A11:I11"/>
    <mergeCell ref="K7:L7"/>
    <mergeCell ref="K8:L8"/>
    <mergeCell ref="A5:L5"/>
    <mergeCell ref="A9:G9"/>
    <mergeCell ref="A80:L80"/>
    <mergeCell ref="H76:I76"/>
    <mergeCell ref="K76:L76"/>
    <mergeCell ref="A76:B76"/>
    <mergeCell ref="E76:F76"/>
    <mergeCell ref="A78:L78"/>
  </mergeCells>
  <printOptions horizontalCentered="1"/>
  <pageMargins left="0.15748031496062992" right="0.15748031496062992" top="0.23622047244094491" bottom="0.39" header="0" footer="0.19685039370078741"/>
  <pageSetup scale="58" orientation="landscape" r:id="rId1"/>
  <headerFooter>
    <oddFooter>&amp;L&amp;8Elaboró:  Subdirección de Planeación y Evaluación/Departamento de Planeación.</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3_Fmto InforFinanciero</vt:lpstr>
      <vt:lpstr>3_1 Fmto InforFinancieroDetalle</vt:lpstr>
      <vt:lpstr>Hoja1</vt:lpstr>
      <vt:lpstr>'3_1 Fmto InforFinancieroDetalle'!Área_de_impresión</vt:lpstr>
      <vt:lpstr>'3_Fmto InforFinanciero'!Área_de_impresión</vt:lpstr>
      <vt:lpstr>'3_Fmto InforFinanciero'!Títulos_a_imprimir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mgonzalez</dc:creator>
  <cp:lastModifiedBy>Roberto Bernal</cp:lastModifiedBy>
  <cp:lastPrinted>2017-03-31T22:46:35Z</cp:lastPrinted>
  <dcterms:created xsi:type="dcterms:W3CDTF">2009-06-24T14:36:37Z</dcterms:created>
  <dcterms:modified xsi:type="dcterms:W3CDTF">2017-04-03T13:41:45Z</dcterms:modified>
</cp:coreProperties>
</file>